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Puchi 1/NIAN/Lista de precios/"/>
    </mc:Choice>
  </mc:AlternateContent>
  <xr:revisionPtr revIDLastSave="0" documentId="13_ncr:1_{C057E7DA-7C81-8740-A1D8-F6BB4F634362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PORTADA" sheetId="3" r:id="rId1"/>
    <sheet name="Promos" sheetId="7" r:id="rId2"/>
    <sheet name="LISTA DE PRECIOS" sheetId="1" r:id="rId3"/>
    <sheet name="Listado" sheetId="4" r:id="rId4"/>
  </sheets>
  <definedNames>
    <definedName name="_xlnm._FilterDatabase" localSheetId="3" hidden="1">Listado!$A$11:$A$136</definedName>
    <definedName name="_xlnm._FilterDatabase" localSheetId="1" hidden="1">Promos!$A$8:$A$57</definedName>
    <definedName name="_xlnm.Print_Area" localSheetId="2">'LISTA DE PRECIOS'!#REF!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1" i="1" l="1"/>
  <c r="E55" i="7"/>
  <c r="F55" i="7" s="1"/>
  <c r="H483" i="1"/>
  <c r="H481" i="1"/>
  <c r="L136" i="4"/>
  <c r="K136" i="4"/>
  <c r="J136" i="4"/>
  <c r="I136" i="4"/>
  <c r="H136" i="4"/>
  <c r="G136" i="4"/>
  <c r="F136" i="4"/>
  <c r="E136" i="4"/>
  <c r="L135" i="4"/>
  <c r="K135" i="4"/>
  <c r="J135" i="4"/>
  <c r="I135" i="4"/>
  <c r="H135" i="4"/>
  <c r="G135" i="4"/>
  <c r="F135" i="4"/>
  <c r="E135" i="4"/>
  <c r="L134" i="4"/>
  <c r="K134" i="4"/>
  <c r="J134" i="4"/>
  <c r="I134" i="4"/>
  <c r="H134" i="4"/>
  <c r="G134" i="4"/>
  <c r="F134" i="4"/>
  <c r="E134" i="4"/>
  <c r="H400" i="1"/>
  <c r="H55" i="7" l="1"/>
  <c r="G55" i="7"/>
  <c r="E49" i="7"/>
  <c r="F49" i="7" s="1"/>
  <c r="E50" i="7"/>
  <c r="E51" i="7"/>
  <c r="E52" i="7"/>
  <c r="F52" i="7" s="1"/>
  <c r="E53" i="7"/>
  <c r="E54" i="7"/>
  <c r="F54" i="7" s="1"/>
  <c r="H54" i="7" s="1"/>
  <c r="E48" i="7"/>
  <c r="E47" i="7"/>
  <c r="F47" i="7" s="1"/>
  <c r="E42" i="7"/>
  <c r="E43" i="7"/>
  <c r="E44" i="7"/>
  <c r="F44" i="7" s="1"/>
  <c r="E45" i="7"/>
  <c r="E46" i="7"/>
  <c r="E41" i="7"/>
  <c r="F41" i="7" s="1"/>
  <c r="E35" i="7"/>
  <c r="E36" i="7"/>
  <c r="F36" i="7" s="1"/>
  <c r="E37" i="7"/>
  <c r="E38" i="7"/>
  <c r="E39" i="7"/>
  <c r="F39" i="7" s="1"/>
  <c r="E40" i="7"/>
  <c r="E34" i="7"/>
  <c r="E33" i="7"/>
  <c r="F33" i="7" s="1"/>
  <c r="E32" i="7"/>
  <c r="E31" i="7"/>
  <c r="F31" i="7" s="1"/>
  <c r="E30" i="7"/>
  <c r="E29" i="7"/>
  <c r="E28" i="7"/>
  <c r="F28" i="7" s="1"/>
  <c r="E27" i="7"/>
  <c r="E26" i="7"/>
  <c r="E25" i="7"/>
  <c r="F25" i="7" s="1"/>
  <c r="E24" i="7"/>
  <c r="E23" i="7"/>
  <c r="F23" i="7" s="1"/>
  <c r="E22" i="7"/>
  <c r="E21" i="7"/>
  <c r="E20" i="7"/>
  <c r="F20" i="7" s="1"/>
  <c r="E19" i="7"/>
  <c r="E18" i="7"/>
  <c r="E17" i="7"/>
  <c r="F17" i="7" s="1"/>
  <c r="E16" i="7"/>
  <c r="E15" i="7"/>
  <c r="F15" i="7" s="1"/>
  <c r="E14" i="7"/>
  <c r="E13" i="7"/>
  <c r="E12" i="7"/>
  <c r="F12" i="7" s="1"/>
  <c r="E11" i="7"/>
  <c r="E10" i="7"/>
  <c r="F10" i="7" s="1"/>
  <c r="G10" i="7" s="1"/>
  <c r="E9" i="7"/>
  <c r="F9" i="7" s="1"/>
  <c r="J130" i="4"/>
  <c r="G129" i="4"/>
  <c r="K121" i="4"/>
  <c r="J118" i="4"/>
  <c r="J110" i="4"/>
  <c r="J102" i="4"/>
  <c r="J94" i="4"/>
  <c r="J86" i="4"/>
  <c r="J78" i="4"/>
  <c r="J70" i="4"/>
  <c r="L65" i="4"/>
  <c r="L59" i="4"/>
  <c r="J41" i="4"/>
  <c r="G31" i="4"/>
  <c r="H14" i="4"/>
  <c r="J12" i="4"/>
  <c r="I12" i="4"/>
  <c r="H12" i="4"/>
  <c r="G12" i="4"/>
  <c r="F12" i="4"/>
  <c r="E12" i="4"/>
  <c r="L12" i="4"/>
  <c r="I44" i="4"/>
  <c r="G43" i="4"/>
  <c r="G40" i="4"/>
  <c r="G37" i="4"/>
  <c r="G34" i="4"/>
  <c r="G28" i="4"/>
  <c r="F27" i="4"/>
  <c r="L28" i="4"/>
  <c r="L27" i="4"/>
  <c r="L26" i="4"/>
  <c r="L18" i="4"/>
  <c r="L16" i="4"/>
  <c r="L15" i="4"/>
  <c r="G20" i="4"/>
  <c r="G19" i="4"/>
  <c r="G16" i="4"/>
  <c r="G15" i="4"/>
  <c r="G13" i="4"/>
  <c r="E17" i="4"/>
  <c r="E16" i="4"/>
  <c r="E15" i="4"/>
  <c r="E13" i="4"/>
  <c r="L40" i="4"/>
  <c r="L43" i="4"/>
  <c r="L44" i="4"/>
  <c r="L53" i="4"/>
  <c r="L55" i="4"/>
  <c r="L56" i="4"/>
  <c r="L68" i="4"/>
  <c r="L69" i="4"/>
  <c r="L71" i="4"/>
  <c r="L79" i="4"/>
  <c r="L80" i="4"/>
  <c r="L83" i="4"/>
  <c r="L91" i="4"/>
  <c r="L92" i="4"/>
  <c r="L93" i="4"/>
  <c r="L103" i="4"/>
  <c r="L104" i="4"/>
  <c r="L105" i="4"/>
  <c r="L112" i="4"/>
  <c r="L115" i="4"/>
  <c r="L116" i="4"/>
  <c r="L117" i="4"/>
  <c r="L124" i="4"/>
  <c r="L125" i="4"/>
  <c r="L127" i="4"/>
  <c r="L128" i="4"/>
  <c r="K13" i="4"/>
  <c r="K15" i="4"/>
  <c r="K16" i="4"/>
  <c r="K19" i="4"/>
  <c r="K27" i="4"/>
  <c r="K28" i="4"/>
  <c r="K29" i="4"/>
  <c r="K31" i="4"/>
  <c r="K39" i="4"/>
  <c r="K40" i="4"/>
  <c r="K43" i="4"/>
  <c r="K44" i="4"/>
  <c r="K52" i="4"/>
  <c r="K53" i="4"/>
  <c r="K55" i="4"/>
  <c r="K56" i="4"/>
  <c r="K64" i="4"/>
  <c r="K65" i="4"/>
  <c r="K67" i="4"/>
  <c r="K68" i="4"/>
  <c r="K76" i="4"/>
  <c r="K77" i="4"/>
  <c r="K79" i="4"/>
  <c r="K80" i="4"/>
  <c r="K87" i="4"/>
  <c r="K88" i="4"/>
  <c r="K91" i="4"/>
  <c r="K92" i="4"/>
  <c r="K99" i="4"/>
  <c r="K100" i="4"/>
  <c r="K101" i="4"/>
  <c r="K103" i="4"/>
  <c r="K111" i="4"/>
  <c r="K112" i="4"/>
  <c r="K113" i="4"/>
  <c r="K115" i="4"/>
  <c r="K123" i="4"/>
  <c r="K124" i="4"/>
  <c r="K125" i="4"/>
  <c r="K127" i="4"/>
  <c r="K133" i="4"/>
  <c r="J13" i="4"/>
  <c r="I15" i="4"/>
  <c r="I13" i="4"/>
  <c r="H13" i="4"/>
  <c r="H15" i="4"/>
  <c r="H16" i="4"/>
  <c r="H17" i="4"/>
  <c r="H19" i="4"/>
  <c r="H20" i="4"/>
  <c r="H21" i="4"/>
  <c r="H23" i="4"/>
  <c r="H24" i="4"/>
  <c r="H25" i="4"/>
  <c r="H27" i="4"/>
  <c r="H28" i="4"/>
  <c r="H29" i="4"/>
  <c r="H31" i="4"/>
  <c r="H32" i="4"/>
  <c r="H33" i="4"/>
  <c r="H35" i="4"/>
  <c r="H36" i="4"/>
  <c r="H37" i="4"/>
  <c r="H39" i="4"/>
  <c r="H40" i="4"/>
  <c r="H41" i="4"/>
  <c r="H43" i="4"/>
  <c r="H44" i="4"/>
  <c r="H45" i="4"/>
  <c r="H47" i="4"/>
  <c r="H48" i="4"/>
  <c r="H49" i="4"/>
  <c r="H51" i="4"/>
  <c r="H52" i="4"/>
  <c r="H53" i="4"/>
  <c r="H55" i="4"/>
  <c r="H56" i="4"/>
  <c r="H57" i="4"/>
  <c r="H59" i="4"/>
  <c r="H60" i="4"/>
  <c r="H61" i="4"/>
  <c r="H63" i="4"/>
  <c r="H64" i="4"/>
  <c r="H65" i="4"/>
  <c r="H67" i="4"/>
  <c r="H68" i="4"/>
  <c r="H69" i="4"/>
  <c r="H70" i="4"/>
  <c r="H71" i="4"/>
  <c r="H72" i="4"/>
  <c r="H73" i="4"/>
  <c r="H75" i="4"/>
  <c r="H76" i="4"/>
  <c r="H77" i="4"/>
  <c r="H78" i="4"/>
  <c r="H79" i="4"/>
  <c r="H80" i="4"/>
  <c r="H81" i="4"/>
  <c r="H83" i="4"/>
  <c r="H84" i="4"/>
  <c r="H85" i="4"/>
  <c r="H86" i="4"/>
  <c r="H87" i="4"/>
  <c r="H88" i="4"/>
  <c r="H89" i="4"/>
  <c r="H91" i="4"/>
  <c r="H92" i="4"/>
  <c r="H93" i="4"/>
  <c r="H94" i="4"/>
  <c r="H95" i="4"/>
  <c r="H96" i="4"/>
  <c r="H97" i="4"/>
  <c r="H99" i="4"/>
  <c r="H100" i="4"/>
  <c r="H101" i="4"/>
  <c r="H102" i="4"/>
  <c r="H103" i="4"/>
  <c r="H104" i="4"/>
  <c r="H105" i="4"/>
  <c r="H107" i="4"/>
  <c r="H108" i="4"/>
  <c r="H109" i="4"/>
  <c r="H110" i="4"/>
  <c r="H111" i="4"/>
  <c r="H112" i="4"/>
  <c r="H113" i="4"/>
  <c r="H115" i="4"/>
  <c r="H116" i="4"/>
  <c r="H117" i="4"/>
  <c r="H118" i="4"/>
  <c r="H119" i="4"/>
  <c r="H120" i="4"/>
  <c r="H121" i="4"/>
  <c r="H123" i="4"/>
  <c r="H124" i="4"/>
  <c r="H125" i="4"/>
  <c r="H126" i="4"/>
  <c r="H127" i="4"/>
  <c r="H128" i="4"/>
  <c r="H129" i="4"/>
  <c r="H130" i="4"/>
  <c r="H131" i="4"/>
  <c r="H132" i="4"/>
  <c r="H133" i="4"/>
  <c r="G21" i="4"/>
  <c r="G23" i="4"/>
  <c r="G24" i="4"/>
  <c r="G25" i="4"/>
  <c r="G27" i="4"/>
  <c r="G29" i="4"/>
  <c r="G32" i="4"/>
  <c r="G35" i="4"/>
  <c r="G36" i="4"/>
  <c r="G38" i="4"/>
  <c r="G39" i="4"/>
  <c r="G44" i="4"/>
  <c r="G45" i="4"/>
  <c r="G47" i="4"/>
  <c r="G48" i="4"/>
  <c r="G51" i="4"/>
  <c r="G52" i="4"/>
  <c r="G53" i="4"/>
  <c r="G55" i="4"/>
  <c r="G56" i="4"/>
  <c r="G59" i="4"/>
  <c r="G60" i="4"/>
  <c r="G61" i="4"/>
  <c r="G63" i="4"/>
  <c r="G64" i="4"/>
  <c r="G67" i="4"/>
  <c r="G68" i="4"/>
  <c r="G69" i="4"/>
  <c r="G70" i="4"/>
  <c r="G71" i="4"/>
  <c r="G72" i="4"/>
  <c r="G75" i="4"/>
  <c r="G76" i="4"/>
  <c r="G77" i="4"/>
  <c r="G78" i="4"/>
  <c r="G79" i="4"/>
  <c r="G80" i="4"/>
  <c r="G83" i="4"/>
  <c r="G84" i="4"/>
  <c r="G85" i="4"/>
  <c r="G86" i="4"/>
  <c r="G87" i="4"/>
  <c r="G88" i="4"/>
  <c r="G91" i="4"/>
  <c r="G92" i="4"/>
  <c r="G93" i="4"/>
  <c r="G94" i="4"/>
  <c r="G95" i="4"/>
  <c r="G96" i="4"/>
  <c r="G99" i="4"/>
  <c r="G100" i="4"/>
  <c r="G101" i="4"/>
  <c r="G102" i="4"/>
  <c r="G103" i="4"/>
  <c r="G104" i="4"/>
  <c r="G107" i="4"/>
  <c r="G108" i="4"/>
  <c r="G109" i="4"/>
  <c r="G110" i="4"/>
  <c r="G111" i="4"/>
  <c r="G112" i="4"/>
  <c r="G115" i="4"/>
  <c r="G116" i="4"/>
  <c r="G117" i="4"/>
  <c r="G118" i="4"/>
  <c r="G119" i="4"/>
  <c r="G120" i="4"/>
  <c r="G123" i="4"/>
  <c r="G124" i="4"/>
  <c r="G125" i="4"/>
  <c r="G126" i="4"/>
  <c r="G127" i="4"/>
  <c r="G128" i="4"/>
  <c r="G131" i="4"/>
  <c r="G132" i="4"/>
  <c r="G133" i="4"/>
  <c r="F13" i="4"/>
  <c r="F14" i="4"/>
  <c r="F15" i="4"/>
  <c r="F16" i="4"/>
  <c r="F19" i="4"/>
  <c r="F20" i="4"/>
  <c r="F21" i="4"/>
  <c r="F23" i="4"/>
  <c r="F24" i="4"/>
  <c r="F28" i="4"/>
  <c r="F29" i="4"/>
  <c r="F31" i="4"/>
  <c r="F32" i="4"/>
  <c r="F35" i="4"/>
  <c r="F36" i="4"/>
  <c r="F37" i="4"/>
  <c r="F39" i="4"/>
  <c r="F40" i="4"/>
  <c r="F43" i="4"/>
  <c r="F44" i="4"/>
  <c r="F45" i="4"/>
  <c r="F47" i="4"/>
  <c r="F48" i="4"/>
  <c r="F51" i="4"/>
  <c r="F52" i="4"/>
  <c r="F53" i="4"/>
  <c r="F55" i="4"/>
  <c r="F56" i="4"/>
  <c r="F59" i="4"/>
  <c r="F60" i="4"/>
  <c r="F61" i="4"/>
  <c r="F63" i="4"/>
  <c r="F64" i="4"/>
  <c r="F67" i="4"/>
  <c r="F68" i="4"/>
  <c r="F69" i="4"/>
  <c r="F70" i="4"/>
  <c r="F71" i="4"/>
  <c r="F72" i="4"/>
  <c r="F75" i="4"/>
  <c r="F76" i="4"/>
  <c r="F77" i="4"/>
  <c r="F78" i="4"/>
  <c r="F79" i="4"/>
  <c r="F80" i="4"/>
  <c r="F83" i="4"/>
  <c r="F84" i="4"/>
  <c r="F85" i="4"/>
  <c r="F86" i="4"/>
  <c r="F87" i="4"/>
  <c r="F88" i="4"/>
  <c r="F91" i="4"/>
  <c r="F92" i="4"/>
  <c r="F93" i="4"/>
  <c r="F94" i="4"/>
  <c r="F95" i="4"/>
  <c r="F96" i="4"/>
  <c r="F99" i="4"/>
  <c r="F100" i="4"/>
  <c r="F101" i="4"/>
  <c r="F102" i="4"/>
  <c r="F103" i="4"/>
  <c r="F104" i="4"/>
  <c r="F107" i="4"/>
  <c r="F108" i="4"/>
  <c r="F109" i="4"/>
  <c r="F110" i="4"/>
  <c r="F111" i="4"/>
  <c r="F112" i="4"/>
  <c r="F115" i="4"/>
  <c r="F116" i="4"/>
  <c r="F117" i="4"/>
  <c r="F118" i="4"/>
  <c r="F119" i="4"/>
  <c r="F120" i="4"/>
  <c r="F123" i="4"/>
  <c r="F124" i="4"/>
  <c r="F125" i="4"/>
  <c r="F126" i="4"/>
  <c r="F127" i="4"/>
  <c r="F128" i="4"/>
  <c r="F131" i="4"/>
  <c r="F132" i="4"/>
  <c r="F133" i="4"/>
  <c r="H195" i="1"/>
  <c r="H198" i="1"/>
  <c r="H479" i="1"/>
  <c r="H477" i="1"/>
  <c r="H475" i="1"/>
  <c r="H471" i="1"/>
  <c r="H469" i="1"/>
  <c r="H467" i="1"/>
  <c r="H461" i="1"/>
  <c r="H459" i="1"/>
  <c r="H457" i="1"/>
  <c r="H451" i="1"/>
  <c r="H449" i="1"/>
  <c r="H447" i="1"/>
  <c r="H443" i="1"/>
  <c r="H441" i="1"/>
  <c r="H439" i="1"/>
  <c r="H420" i="1"/>
  <c r="H418" i="1"/>
  <c r="H416" i="1"/>
  <c r="H408" i="1"/>
  <c r="H406" i="1"/>
  <c r="H404" i="1"/>
  <c r="H398" i="1"/>
  <c r="H396" i="1"/>
  <c r="H388" i="1"/>
  <c r="H386" i="1"/>
  <c r="H384" i="1"/>
  <c r="H360" i="1"/>
  <c r="H358" i="1"/>
  <c r="H354" i="1"/>
  <c r="H352" i="1"/>
  <c r="H346" i="1"/>
  <c r="H339" i="1"/>
  <c r="H337" i="1"/>
  <c r="H335" i="1"/>
  <c r="H295" i="1"/>
  <c r="H291" i="1"/>
  <c r="H287" i="1"/>
  <c r="H279" i="1"/>
  <c r="H254" i="1"/>
  <c r="H251" i="1"/>
  <c r="H246" i="1"/>
  <c r="H244" i="1"/>
  <c r="H240" i="1"/>
  <c r="H234" i="1"/>
  <c r="H232" i="1"/>
  <c r="H228" i="1"/>
  <c r="H226" i="1"/>
  <c r="H208" i="1"/>
  <c r="H188" i="1"/>
  <c r="H184" i="1"/>
  <c r="H181" i="1"/>
  <c r="H175" i="1"/>
  <c r="H172" i="1"/>
  <c r="H156" i="1"/>
  <c r="H154" i="1"/>
  <c r="H153" i="1"/>
  <c r="H151" i="1"/>
  <c r="H145" i="1"/>
  <c r="H139" i="1"/>
  <c r="H138" i="1"/>
  <c r="H136" i="1"/>
  <c r="H133" i="1"/>
  <c r="H132" i="1"/>
  <c r="H130" i="1"/>
  <c r="H122" i="1"/>
  <c r="H121" i="1"/>
  <c r="H118" i="1"/>
  <c r="H99" i="1"/>
  <c r="H97" i="1"/>
  <c r="H92" i="1"/>
  <c r="H91" i="1"/>
  <c r="H88" i="1"/>
  <c r="H86" i="1"/>
  <c r="H85" i="1"/>
  <c r="H77" i="1"/>
  <c r="H76" i="1"/>
  <c r="H73" i="1"/>
  <c r="H71" i="1"/>
  <c r="H70" i="1"/>
  <c r="H65" i="1"/>
  <c r="H64" i="1"/>
  <c r="H23" i="1"/>
  <c r="H16" i="1"/>
  <c r="J15" i="4"/>
  <c r="I16" i="4"/>
  <c r="J16" i="4"/>
  <c r="I17" i="4"/>
  <c r="I19" i="4"/>
  <c r="J19" i="4"/>
  <c r="I20" i="4"/>
  <c r="J20" i="4"/>
  <c r="I21" i="4"/>
  <c r="J21" i="4"/>
  <c r="I23" i="4"/>
  <c r="J23" i="4"/>
  <c r="I24" i="4"/>
  <c r="J24" i="4"/>
  <c r="J25" i="4"/>
  <c r="I27" i="4"/>
  <c r="J27" i="4"/>
  <c r="I28" i="4"/>
  <c r="J28" i="4"/>
  <c r="I29" i="4"/>
  <c r="J29" i="4"/>
  <c r="I31" i="4"/>
  <c r="J31" i="4"/>
  <c r="I32" i="4"/>
  <c r="J32" i="4"/>
  <c r="I35" i="4"/>
  <c r="J35" i="4"/>
  <c r="I36" i="4"/>
  <c r="J36" i="4"/>
  <c r="I37" i="4"/>
  <c r="J37" i="4"/>
  <c r="I39" i="4"/>
  <c r="J39" i="4"/>
  <c r="I40" i="4"/>
  <c r="J40" i="4"/>
  <c r="I43" i="4"/>
  <c r="J43" i="4"/>
  <c r="J44" i="4"/>
  <c r="I45" i="4"/>
  <c r="J45" i="4"/>
  <c r="I47" i="4"/>
  <c r="J47" i="4"/>
  <c r="I48" i="4"/>
  <c r="J48" i="4"/>
  <c r="I51" i="4"/>
  <c r="J51" i="4"/>
  <c r="I52" i="4"/>
  <c r="J52" i="4"/>
  <c r="I53" i="4"/>
  <c r="J53" i="4"/>
  <c r="I54" i="4"/>
  <c r="I55" i="4"/>
  <c r="J55" i="4"/>
  <c r="I56" i="4"/>
  <c r="J56" i="4"/>
  <c r="I58" i="4"/>
  <c r="I59" i="4"/>
  <c r="J59" i="4"/>
  <c r="I60" i="4"/>
  <c r="J60" i="4"/>
  <c r="I61" i="4"/>
  <c r="J61" i="4"/>
  <c r="I63" i="4"/>
  <c r="J63" i="4"/>
  <c r="I64" i="4"/>
  <c r="J64" i="4"/>
  <c r="I67" i="4"/>
  <c r="J67" i="4"/>
  <c r="I68" i="4"/>
  <c r="J68" i="4"/>
  <c r="I69" i="4"/>
  <c r="J69" i="4"/>
  <c r="I70" i="4"/>
  <c r="I71" i="4"/>
  <c r="J71" i="4"/>
  <c r="I72" i="4"/>
  <c r="J72" i="4"/>
  <c r="I74" i="4"/>
  <c r="I75" i="4"/>
  <c r="J75" i="4"/>
  <c r="I76" i="4"/>
  <c r="J76" i="4"/>
  <c r="I77" i="4"/>
  <c r="J77" i="4"/>
  <c r="I78" i="4"/>
  <c r="I79" i="4"/>
  <c r="J79" i="4"/>
  <c r="I80" i="4"/>
  <c r="J80" i="4"/>
  <c r="I83" i="4"/>
  <c r="J83" i="4"/>
  <c r="I84" i="4"/>
  <c r="J84" i="4"/>
  <c r="I85" i="4"/>
  <c r="J85" i="4"/>
  <c r="I86" i="4"/>
  <c r="I87" i="4"/>
  <c r="J87" i="4"/>
  <c r="I88" i="4"/>
  <c r="J88" i="4"/>
  <c r="I90" i="4"/>
  <c r="I91" i="4"/>
  <c r="J91" i="4"/>
  <c r="I92" i="4"/>
  <c r="J92" i="4"/>
  <c r="I93" i="4"/>
  <c r="J93" i="4"/>
  <c r="I94" i="4"/>
  <c r="I95" i="4"/>
  <c r="J95" i="4"/>
  <c r="I96" i="4"/>
  <c r="J96" i="4"/>
  <c r="I98" i="4"/>
  <c r="I99" i="4"/>
  <c r="J99" i="4"/>
  <c r="I100" i="4"/>
  <c r="J100" i="4"/>
  <c r="I101" i="4"/>
  <c r="J101" i="4"/>
  <c r="I102" i="4"/>
  <c r="I103" i="4"/>
  <c r="J103" i="4"/>
  <c r="I104" i="4"/>
  <c r="J104" i="4"/>
  <c r="I106" i="4"/>
  <c r="I107" i="4"/>
  <c r="J107" i="4"/>
  <c r="I108" i="4"/>
  <c r="J108" i="4"/>
  <c r="I109" i="4"/>
  <c r="J109" i="4"/>
  <c r="I110" i="4"/>
  <c r="I111" i="4"/>
  <c r="J111" i="4"/>
  <c r="I112" i="4"/>
  <c r="J112" i="4"/>
  <c r="I114" i="4"/>
  <c r="I115" i="4"/>
  <c r="J115" i="4"/>
  <c r="I116" i="4"/>
  <c r="J116" i="4"/>
  <c r="I117" i="4"/>
  <c r="J117" i="4"/>
  <c r="I118" i="4"/>
  <c r="I119" i="4"/>
  <c r="J119" i="4"/>
  <c r="I120" i="4"/>
  <c r="J120" i="4"/>
  <c r="I122" i="4"/>
  <c r="I123" i="4"/>
  <c r="J123" i="4"/>
  <c r="I124" i="4"/>
  <c r="J124" i="4"/>
  <c r="I125" i="4"/>
  <c r="J125" i="4"/>
  <c r="I126" i="4"/>
  <c r="J126" i="4"/>
  <c r="I127" i="4"/>
  <c r="J127" i="4"/>
  <c r="I128" i="4"/>
  <c r="J128" i="4"/>
  <c r="I130" i="4"/>
  <c r="I131" i="4"/>
  <c r="J131" i="4"/>
  <c r="I132" i="4"/>
  <c r="J132" i="4"/>
  <c r="I133" i="4"/>
  <c r="J133" i="4"/>
  <c r="E19" i="4"/>
  <c r="E20" i="4"/>
  <c r="E21" i="4"/>
  <c r="E23" i="4"/>
  <c r="E24" i="4"/>
  <c r="E27" i="4"/>
  <c r="E28" i="4"/>
  <c r="E29" i="4"/>
  <c r="E31" i="4"/>
  <c r="E32" i="4"/>
  <c r="E35" i="4"/>
  <c r="E36" i="4"/>
  <c r="E37" i="4"/>
  <c r="E38" i="4"/>
  <c r="E39" i="4"/>
  <c r="E40" i="4"/>
  <c r="E43" i="4"/>
  <c r="E44" i="4"/>
  <c r="E45" i="4"/>
  <c r="E47" i="4"/>
  <c r="E48" i="4"/>
  <c r="E51" i="4"/>
  <c r="E52" i="4"/>
  <c r="E53" i="4"/>
  <c r="E55" i="4"/>
  <c r="E56" i="4"/>
  <c r="E59" i="4"/>
  <c r="E60" i="4"/>
  <c r="E61" i="4"/>
  <c r="E63" i="4"/>
  <c r="E64" i="4"/>
  <c r="E67" i="4"/>
  <c r="E68" i="4"/>
  <c r="E69" i="4"/>
  <c r="E70" i="4"/>
  <c r="E71" i="4"/>
  <c r="E72" i="4"/>
  <c r="E75" i="4"/>
  <c r="E76" i="4"/>
  <c r="E77" i="4"/>
  <c r="E78" i="4"/>
  <c r="E79" i="4"/>
  <c r="E80" i="4"/>
  <c r="E82" i="4"/>
  <c r="E83" i="4"/>
  <c r="E84" i="4"/>
  <c r="E85" i="4"/>
  <c r="E86" i="4"/>
  <c r="E87" i="4"/>
  <c r="E88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L11" i="4"/>
  <c r="L51" i="4" s="1"/>
  <c r="K11" i="4"/>
  <c r="K45" i="4" s="1"/>
  <c r="F24" i="7" l="1"/>
  <c r="G24" i="7" s="1"/>
  <c r="F32" i="7"/>
  <c r="G32" i="7" s="1"/>
  <c r="F35" i="7"/>
  <c r="H35" i="7" s="1"/>
  <c r="F48" i="7"/>
  <c r="H48" i="7" s="1"/>
  <c r="F11" i="7"/>
  <c r="H11" i="7" s="1"/>
  <c r="F16" i="7"/>
  <c r="F26" i="7"/>
  <c r="G26" i="7" s="1"/>
  <c r="F34" i="7"/>
  <c r="H34" i="7" s="1"/>
  <c r="F46" i="7"/>
  <c r="H46" i="7" s="1"/>
  <c r="F53" i="7"/>
  <c r="H53" i="7" s="1"/>
  <c r="F27" i="7"/>
  <c r="H27" i="7" s="1"/>
  <c r="F40" i="7"/>
  <c r="H40" i="7" s="1"/>
  <c r="F45" i="7"/>
  <c r="H45" i="7" s="1"/>
  <c r="F51" i="7"/>
  <c r="H51" i="7" s="1"/>
  <c r="F29" i="7"/>
  <c r="H29" i="7" s="1"/>
  <c r="F38" i="7"/>
  <c r="G38" i="7" s="1"/>
  <c r="F43" i="7"/>
  <c r="H43" i="7" s="1"/>
  <c r="F50" i="7"/>
  <c r="G50" i="7" s="1"/>
  <c r="F22" i="7"/>
  <c r="H22" i="7" s="1"/>
  <c r="F30" i="7"/>
  <c r="G30" i="7" s="1"/>
  <c r="F37" i="7"/>
  <c r="H37" i="7" s="1"/>
  <c r="F42" i="7"/>
  <c r="G42" i="7" s="1"/>
  <c r="F18" i="7"/>
  <c r="G18" i="7" s="1"/>
  <c r="F19" i="7"/>
  <c r="G19" i="7" s="1"/>
  <c r="F13" i="7"/>
  <c r="G13" i="7" s="1"/>
  <c r="F21" i="7"/>
  <c r="H21" i="7" s="1"/>
  <c r="F14" i="7"/>
  <c r="G14" i="7" s="1"/>
  <c r="G54" i="7"/>
  <c r="H24" i="7"/>
  <c r="H12" i="7"/>
  <c r="G12" i="7"/>
  <c r="H20" i="7"/>
  <c r="G20" i="7"/>
  <c r="H28" i="7"/>
  <c r="G28" i="7"/>
  <c r="H39" i="7"/>
  <c r="G39" i="7"/>
  <c r="H44" i="7"/>
  <c r="G44" i="7"/>
  <c r="H49" i="7"/>
  <c r="G49" i="7"/>
  <c r="H15" i="7"/>
  <c r="G15" i="7"/>
  <c r="G23" i="7"/>
  <c r="H23" i="7"/>
  <c r="H31" i="7"/>
  <c r="G31" i="7"/>
  <c r="H36" i="7"/>
  <c r="G36" i="7"/>
  <c r="H47" i="7"/>
  <c r="G47" i="7"/>
  <c r="H9" i="7"/>
  <c r="G9" i="7"/>
  <c r="H17" i="7"/>
  <c r="G17" i="7"/>
  <c r="H25" i="7"/>
  <c r="G25" i="7"/>
  <c r="H33" i="7"/>
  <c r="G33" i="7"/>
  <c r="G41" i="7"/>
  <c r="H41" i="7"/>
  <c r="G46" i="7"/>
  <c r="G43" i="7"/>
  <c r="H13" i="7"/>
  <c r="H10" i="7"/>
  <c r="G53" i="7"/>
  <c r="H52" i="7"/>
  <c r="G52" i="7"/>
  <c r="K128" i="4"/>
  <c r="K116" i="4"/>
  <c r="K104" i="4"/>
  <c r="K93" i="4"/>
  <c r="K81" i="4"/>
  <c r="K69" i="4"/>
  <c r="K59" i="4"/>
  <c r="K47" i="4"/>
  <c r="K32" i="4"/>
  <c r="K20" i="4"/>
  <c r="L129" i="4"/>
  <c r="L119" i="4"/>
  <c r="L107" i="4"/>
  <c r="L95" i="4"/>
  <c r="L84" i="4"/>
  <c r="L72" i="4"/>
  <c r="L60" i="4"/>
  <c r="L45" i="4"/>
  <c r="L13" i="4"/>
  <c r="L24" i="4"/>
  <c r="K12" i="4"/>
  <c r="K57" i="4"/>
  <c r="L97" i="4"/>
  <c r="L101" i="4"/>
  <c r="L89" i="4"/>
  <c r="L77" i="4"/>
  <c r="L67" i="4"/>
  <c r="L52" i="4"/>
  <c r="L39" i="4"/>
  <c r="L19" i="4"/>
  <c r="L29" i="4"/>
  <c r="K132" i="4"/>
  <c r="K120" i="4"/>
  <c r="K109" i="4"/>
  <c r="K97" i="4"/>
  <c r="K85" i="4"/>
  <c r="K75" i="4"/>
  <c r="K63" i="4"/>
  <c r="K51" i="4"/>
  <c r="K37" i="4"/>
  <c r="K24" i="4"/>
  <c r="L133" i="4"/>
  <c r="L123" i="4"/>
  <c r="L111" i="4"/>
  <c r="L100" i="4"/>
  <c r="L88" i="4"/>
  <c r="L76" i="4"/>
  <c r="L64" i="4"/>
  <c r="L49" i="4"/>
  <c r="L37" i="4"/>
  <c r="L20" i="4"/>
  <c r="L31" i="4"/>
  <c r="L126" i="4"/>
  <c r="K131" i="4"/>
  <c r="K119" i="4"/>
  <c r="K108" i="4"/>
  <c r="K96" i="4"/>
  <c r="K84" i="4"/>
  <c r="K72" i="4"/>
  <c r="K61" i="4"/>
  <c r="K49" i="4"/>
  <c r="K36" i="4"/>
  <c r="K23" i="4"/>
  <c r="L132" i="4"/>
  <c r="L121" i="4"/>
  <c r="L109" i="4"/>
  <c r="L99" i="4"/>
  <c r="L87" i="4"/>
  <c r="L75" i="4"/>
  <c r="L63" i="4"/>
  <c r="L48" i="4"/>
  <c r="L36" i="4"/>
  <c r="L21" i="4"/>
  <c r="L32" i="4"/>
  <c r="K89" i="4"/>
  <c r="K129" i="4"/>
  <c r="K117" i="4"/>
  <c r="K107" i="4"/>
  <c r="K95" i="4"/>
  <c r="K83" i="4"/>
  <c r="K71" i="4"/>
  <c r="K60" i="4"/>
  <c r="K48" i="4"/>
  <c r="K35" i="4"/>
  <c r="K21" i="4"/>
  <c r="L131" i="4"/>
  <c r="L120" i="4"/>
  <c r="L108" i="4"/>
  <c r="L96" i="4"/>
  <c r="L85" i="4"/>
  <c r="L73" i="4"/>
  <c r="L61" i="4"/>
  <c r="L47" i="4"/>
  <c r="L23" i="4"/>
  <c r="L35" i="4"/>
  <c r="L22" i="4"/>
  <c r="G22" i="4"/>
  <c r="I22" i="4"/>
  <c r="H74" i="1"/>
  <c r="J22" i="4"/>
  <c r="K22" i="4"/>
  <c r="L30" i="4"/>
  <c r="I30" i="4"/>
  <c r="J30" i="4"/>
  <c r="K30" i="4"/>
  <c r="I38" i="4"/>
  <c r="J38" i="4"/>
  <c r="L38" i="4"/>
  <c r="K38" i="4"/>
  <c r="J46" i="4"/>
  <c r="L46" i="4"/>
  <c r="K46" i="4"/>
  <c r="J54" i="4"/>
  <c r="L54" i="4"/>
  <c r="K54" i="4"/>
  <c r="J62" i="4"/>
  <c r="L62" i="4"/>
  <c r="K62" i="4"/>
  <c r="H135" i="1"/>
  <c r="F54" i="4"/>
  <c r="F22" i="4"/>
  <c r="E46" i="4"/>
  <c r="H119" i="1"/>
  <c r="F62" i="4"/>
  <c r="F30" i="4"/>
  <c r="G46" i="4"/>
  <c r="H62" i="4"/>
  <c r="H54" i="4"/>
  <c r="H46" i="4"/>
  <c r="H38" i="4"/>
  <c r="H30" i="4"/>
  <c r="H22" i="4"/>
  <c r="J17" i="4"/>
  <c r="L17" i="4"/>
  <c r="G17" i="4"/>
  <c r="K17" i="4"/>
  <c r="F17" i="4"/>
  <c r="H67" i="1"/>
  <c r="L25" i="4"/>
  <c r="K25" i="4"/>
  <c r="E25" i="4"/>
  <c r="F25" i="4"/>
  <c r="H82" i="1"/>
  <c r="I25" i="4"/>
  <c r="G33" i="4"/>
  <c r="L33" i="4"/>
  <c r="K33" i="4"/>
  <c r="F33" i="4"/>
  <c r="E33" i="4"/>
  <c r="I33" i="4"/>
  <c r="L41" i="4"/>
  <c r="K41" i="4"/>
  <c r="F41" i="4"/>
  <c r="E41" i="4"/>
  <c r="G41" i="4"/>
  <c r="I41" i="4"/>
  <c r="G49" i="4"/>
  <c r="F49" i="4"/>
  <c r="I49" i="4"/>
  <c r="E49" i="4"/>
  <c r="J49" i="4"/>
  <c r="G57" i="4"/>
  <c r="F57" i="4"/>
  <c r="I57" i="4"/>
  <c r="E57" i="4"/>
  <c r="J57" i="4"/>
  <c r="G65" i="4"/>
  <c r="F65" i="4"/>
  <c r="H202" i="1"/>
  <c r="I65" i="4"/>
  <c r="E65" i="4"/>
  <c r="J65" i="4"/>
  <c r="G73" i="4"/>
  <c r="F73" i="4"/>
  <c r="I73" i="4"/>
  <c r="E73" i="4"/>
  <c r="J73" i="4"/>
  <c r="G81" i="4"/>
  <c r="F81" i="4"/>
  <c r="I81" i="4"/>
  <c r="E81" i="4"/>
  <c r="J81" i="4"/>
  <c r="G89" i="4"/>
  <c r="F89" i="4"/>
  <c r="I89" i="4"/>
  <c r="E89" i="4"/>
  <c r="J89" i="4"/>
  <c r="G97" i="4"/>
  <c r="F97" i="4"/>
  <c r="I97" i="4"/>
  <c r="J97" i="4"/>
  <c r="G105" i="4"/>
  <c r="F105" i="4"/>
  <c r="I105" i="4"/>
  <c r="J105" i="4"/>
  <c r="H402" i="1"/>
  <c r="G113" i="4"/>
  <c r="F113" i="4"/>
  <c r="I113" i="4"/>
  <c r="J113" i="4"/>
  <c r="G121" i="4"/>
  <c r="F121" i="4"/>
  <c r="I121" i="4"/>
  <c r="J121" i="4"/>
  <c r="I18" i="4"/>
  <c r="J18" i="4"/>
  <c r="E18" i="4"/>
  <c r="H68" i="1"/>
  <c r="K18" i="4"/>
  <c r="I26" i="4"/>
  <c r="J26" i="4"/>
  <c r="K26" i="4"/>
  <c r="E26" i="4"/>
  <c r="I34" i="4"/>
  <c r="J34" i="4"/>
  <c r="K34" i="4"/>
  <c r="F34" i="4"/>
  <c r="H96" i="1"/>
  <c r="E34" i="4"/>
  <c r="I42" i="4"/>
  <c r="J42" i="4"/>
  <c r="L42" i="4"/>
  <c r="K42" i="4"/>
  <c r="F42" i="4"/>
  <c r="H125" i="1"/>
  <c r="E42" i="4"/>
  <c r="J50" i="4"/>
  <c r="L50" i="4"/>
  <c r="K50" i="4"/>
  <c r="G50" i="4"/>
  <c r="F50" i="4"/>
  <c r="H142" i="1"/>
  <c r="E50" i="4"/>
  <c r="J58" i="4"/>
  <c r="L58" i="4"/>
  <c r="K58" i="4"/>
  <c r="G58" i="4"/>
  <c r="F58" i="4"/>
  <c r="H178" i="1"/>
  <c r="E58" i="4"/>
  <c r="J66" i="4"/>
  <c r="H205" i="1"/>
  <c r="L66" i="4"/>
  <c r="K66" i="4"/>
  <c r="G66" i="4"/>
  <c r="F66" i="4"/>
  <c r="E66" i="4"/>
  <c r="J74" i="4"/>
  <c r="H238" i="1"/>
  <c r="L74" i="4"/>
  <c r="K74" i="4"/>
  <c r="G74" i="4"/>
  <c r="F74" i="4"/>
  <c r="E74" i="4"/>
  <c r="J82" i="4"/>
  <c r="H283" i="1"/>
  <c r="L82" i="4"/>
  <c r="K82" i="4"/>
  <c r="G82" i="4"/>
  <c r="F82" i="4"/>
  <c r="J90" i="4"/>
  <c r="H344" i="1"/>
  <c r="L90" i="4"/>
  <c r="K90" i="4"/>
  <c r="G90" i="4"/>
  <c r="F90" i="4"/>
  <c r="J98" i="4"/>
  <c r="H364" i="1"/>
  <c r="L98" i="4"/>
  <c r="K98" i="4"/>
  <c r="G98" i="4"/>
  <c r="F98" i="4"/>
  <c r="J106" i="4"/>
  <c r="L106" i="4"/>
  <c r="K106" i="4"/>
  <c r="G106" i="4"/>
  <c r="F106" i="4"/>
  <c r="J114" i="4"/>
  <c r="H422" i="1"/>
  <c r="L114" i="4"/>
  <c r="K114" i="4"/>
  <c r="G114" i="4"/>
  <c r="F114" i="4"/>
  <c r="J122" i="4"/>
  <c r="H455" i="1"/>
  <c r="L122" i="4"/>
  <c r="K122" i="4"/>
  <c r="G122" i="4"/>
  <c r="F122" i="4"/>
  <c r="L14" i="4"/>
  <c r="G14" i="4"/>
  <c r="J14" i="4"/>
  <c r="H26" i="1"/>
  <c r="K14" i="4"/>
  <c r="E14" i="4"/>
  <c r="E54" i="4"/>
  <c r="J33" i="4"/>
  <c r="H124" i="1"/>
  <c r="H236" i="1"/>
  <c r="H83" i="1"/>
  <c r="F38" i="4"/>
  <c r="F18" i="4"/>
  <c r="G54" i="4"/>
  <c r="G18" i="4"/>
  <c r="H90" i="1"/>
  <c r="I62" i="4"/>
  <c r="I46" i="4"/>
  <c r="G30" i="4"/>
  <c r="E62" i="4"/>
  <c r="E30" i="4"/>
  <c r="H94" i="1"/>
  <c r="F26" i="4"/>
  <c r="G42" i="4"/>
  <c r="I14" i="4"/>
  <c r="K105" i="4"/>
  <c r="K73" i="4"/>
  <c r="L113" i="4"/>
  <c r="L81" i="4"/>
  <c r="E22" i="4"/>
  <c r="I82" i="4"/>
  <c r="I66" i="4"/>
  <c r="I50" i="4"/>
  <c r="H191" i="1"/>
  <c r="H362" i="1"/>
  <c r="F46" i="4"/>
  <c r="G62" i="4"/>
  <c r="G26" i="4"/>
  <c r="H122" i="4"/>
  <c r="H114" i="4"/>
  <c r="H106" i="4"/>
  <c r="H98" i="4"/>
  <c r="H90" i="4"/>
  <c r="H82" i="4"/>
  <c r="H74" i="4"/>
  <c r="H66" i="4"/>
  <c r="H58" i="4"/>
  <c r="H50" i="4"/>
  <c r="H42" i="4"/>
  <c r="H34" i="4"/>
  <c r="H26" i="4"/>
  <c r="H18" i="4"/>
  <c r="L57" i="4"/>
  <c r="L34" i="4"/>
  <c r="J129" i="4"/>
  <c r="F130" i="4"/>
  <c r="G130" i="4"/>
  <c r="I129" i="4"/>
  <c r="H230" i="1"/>
  <c r="H249" i="1"/>
  <c r="H333" i="1"/>
  <c r="H356" i="1"/>
  <c r="H390" i="1"/>
  <c r="H414" i="1"/>
  <c r="H445" i="1"/>
  <c r="H463" i="1"/>
  <c r="F129" i="4"/>
  <c r="K130" i="4"/>
  <c r="L130" i="4"/>
  <c r="H473" i="1"/>
  <c r="K126" i="4"/>
  <c r="K118" i="4"/>
  <c r="K110" i="4"/>
  <c r="K102" i="4"/>
  <c r="K94" i="4"/>
  <c r="K86" i="4"/>
  <c r="K78" i="4"/>
  <c r="K70" i="4"/>
  <c r="L118" i="4"/>
  <c r="L110" i="4"/>
  <c r="L102" i="4"/>
  <c r="L94" i="4"/>
  <c r="L86" i="4"/>
  <c r="L78" i="4"/>
  <c r="L70" i="4"/>
  <c r="H16" i="7" l="1"/>
  <c r="G16" i="7"/>
  <c r="H26" i="7"/>
  <c r="G37" i="7"/>
  <c r="G11" i="7"/>
  <c r="G51" i="7"/>
  <c r="G45" i="7"/>
  <c r="G29" i="7"/>
  <c r="H18" i="7"/>
  <c r="H19" i="7"/>
  <c r="G48" i="7"/>
  <c r="G34" i="7"/>
  <c r="H30" i="7"/>
  <c r="G35" i="7"/>
  <c r="H14" i="7"/>
  <c r="G22" i="7"/>
  <c r="H32" i="7"/>
  <c r="G21" i="7"/>
  <c r="H42" i="7"/>
  <c r="H50" i="7"/>
  <c r="H38" i="7"/>
  <c r="G27" i="7"/>
  <c r="G4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8" authorId="0" shapeId="0" xr:uid="{1BF6E142-FDAD-8A4E-81E9-40BCA032A0CD}">
      <text>
        <r>
          <rPr>
            <b/>
            <sz val="10"/>
            <color rgb="FF1B3F92"/>
            <rFont val="TT Norms Pro"/>
            <family val="2"/>
          </rPr>
          <t xml:space="preserve">FILTRA POR CODIGO DE PRODUCTO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11" authorId="0" shapeId="0" xr:uid="{E7BC6713-8BD9-3D47-A956-40D28C583679}">
      <text>
        <r>
          <rPr>
            <b/>
            <sz val="10"/>
            <color rgb="FF000000"/>
            <rFont val="Tahoma"/>
            <family val="2"/>
          </rPr>
          <t>DESCUENTO POR PAGO A 30 DIAS</t>
        </r>
      </text>
    </comment>
    <comment ref="F11" authorId="0" shapeId="0" xr:uid="{80C5368F-3FC6-F940-A903-99ED17C30977}">
      <text>
        <r>
          <rPr>
            <b/>
            <sz val="10"/>
            <color rgb="FF000000"/>
            <rFont val="Tahoma"/>
            <family val="2"/>
          </rPr>
          <t>DESCUENTO POR PAGO A 7 DIAS FECHA FACTURA</t>
        </r>
      </text>
    </comment>
    <comment ref="G11" authorId="0" shapeId="0" xr:uid="{74EE4F0D-19CD-7041-91F3-9EB98AA656EF}">
      <text>
        <r>
          <rPr>
            <sz val="10"/>
            <color rgb="FF000000"/>
            <rFont val="Tahoma"/>
            <family val="2"/>
          </rPr>
          <t>PEDIDO MAYOR A $1.750.00 NETO</t>
        </r>
      </text>
    </comment>
    <comment ref="H11" authorId="0" shapeId="0" xr:uid="{F44BF9DE-17AC-4B4A-8721-731F48100579}">
      <text>
        <r>
          <rPr>
            <sz val="10"/>
            <color rgb="FF000000"/>
            <rFont val="Tahoma"/>
            <family val="2"/>
          </rPr>
          <t>PEDIDO MAYOR A $2.750.000 NETO</t>
        </r>
      </text>
    </comment>
    <comment ref="I11" authorId="0" shapeId="0" xr:uid="{BF96F705-EEFC-6A41-A0D0-07E3EF1A1662}">
      <text>
        <r>
          <rPr>
            <sz val="10"/>
            <color rgb="FF000000"/>
            <rFont val="Tahoma"/>
            <family val="2"/>
          </rPr>
          <t xml:space="preserve">Descuento:
</t>
        </r>
        <r>
          <rPr>
            <sz val="10"/>
            <color rgb="FF000000"/>
            <rFont val="Tahoma"/>
            <family val="2"/>
          </rPr>
          <t xml:space="preserve">Forma de pago 4%
</t>
        </r>
        <r>
          <rPr>
            <sz val="10"/>
            <color rgb="FF000000"/>
            <rFont val="Tahoma"/>
            <family val="2"/>
          </rPr>
          <t>Monto: 10%</t>
        </r>
      </text>
    </comment>
    <comment ref="J11" authorId="0" shapeId="0" xr:uid="{21EE1B71-531F-E548-BB70-8595B19C2146}">
      <text>
        <r>
          <rPr>
            <sz val="10"/>
            <color rgb="FF000000"/>
            <rFont val="Calibri"/>
            <family val="2"/>
            <scheme val="minor"/>
          </rPr>
          <t xml:space="preserve">Descuento:
</t>
        </r>
        <r>
          <rPr>
            <sz val="10"/>
            <color rgb="FF000000"/>
            <rFont val="Calibri"/>
            <family val="2"/>
            <scheme val="minor"/>
          </rPr>
          <t>Forma</t>
        </r>
        <r>
          <rPr>
            <sz val="10"/>
            <color rgb="FF000000"/>
            <rFont val="Calibri"/>
            <family val="2"/>
            <scheme val="minor"/>
          </rPr>
          <t xml:space="preserve"> de pago 4%
</t>
        </r>
        <r>
          <rPr>
            <sz val="10"/>
            <color rgb="FF000000"/>
            <rFont val="Calibri"/>
            <family val="2"/>
            <scheme val="minor"/>
          </rPr>
          <t>Monto:</t>
        </r>
        <r>
          <rPr>
            <sz val="10"/>
            <color rgb="FF000000"/>
            <rFont val="Calibri"/>
            <family val="2"/>
            <scheme val="minor"/>
          </rPr>
          <t xml:space="preserve"> 15%</t>
        </r>
      </text>
    </comment>
    <comment ref="K11" authorId="0" shapeId="0" xr:uid="{1AB62D7B-13D1-2448-A09F-207E495F6C4B}">
      <text>
        <r>
          <rPr>
            <sz val="10"/>
            <color rgb="FF000000"/>
            <rFont val="Calibri"/>
            <family val="2"/>
          </rPr>
          <t xml:space="preserve">Descunto:
</t>
        </r>
        <r>
          <rPr>
            <sz val="10"/>
            <color rgb="FF000000"/>
            <rFont val="Calibri"/>
            <family val="2"/>
          </rPr>
          <t>-4%-10%</t>
        </r>
      </text>
    </comment>
    <comment ref="L11" authorId="0" shapeId="0" xr:uid="{C3E7A442-6B6B-824B-AD58-8769423533AF}">
      <text>
        <r>
          <rPr>
            <b/>
            <sz val="10"/>
            <color rgb="FF000000"/>
            <rFont val="Tahoma"/>
            <family val="2"/>
          </rPr>
          <t xml:space="preserve">Descunto: 
</t>
        </r>
        <r>
          <rPr>
            <b/>
            <sz val="10"/>
            <color rgb="FF000000"/>
            <rFont val="Tahoma"/>
            <family val="2"/>
          </rPr>
          <t>-7%-15%</t>
        </r>
      </text>
    </comment>
  </commentList>
</comments>
</file>

<file path=xl/sharedStrings.xml><?xml version="1.0" encoding="utf-8"?>
<sst xmlns="http://schemas.openxmlformats.org/spreadsheetml/2006/main" count="939" uniqueCount="319">
  <si>
    <t xml:space="preserve">MODALIDAD DE PAGO </t>
  </si>
  <si>
    <r>
      <t xml:space="preserve">CONDICIONES DE PAGO: ECHEQ  </t>
    </r>
    <r>
      <rPr>
        <b/>
        <sz val="12"/>
        <color theme="1"/>
        <rFont val="TTNormsPro-Medium"/>
      </rPr>
      <t xml:space="preserve">Máximo 30 (treinta) días </t>
    </r>
    <r>
      <rPr>
        <sz val="12"/>
        <color theme="1"/>
        <rFont val="TTNormsPro-Medium"/>
      </rPr>
      <t xml:space="preserve"> Corridos Fecha de Factura, recibidos dentro de los 15 días Fecha de Factura.</t>
    </r>
  </si>
  <si>
    <t>Pagos acreditados o recibidos en cuenta dentro de los 7 (siete) días corridos Fecha de Factura
 TRANSFERENCIA BANCARIA, ECHEQ Y/O EFECTIVO</t>
  </si>
  <si>
    <t>BONIFIACIONES SEGÚN MONTO DE FACTURACION</t>
  </si>
  <si>
    <t>Nota: Se puede aplicar a las bonificaciones por monto de facturación la bonificación por pago a 7 dias.</t>
  </si>
  <si>
    <t>La empresa se reserva el derecho de realizar modificaciones en la lista de precios sin previo aviso.</t>
  </si>
  <si>
    <t>COD.</t>
  </si>
  <si>
    <t>DESCRIPCION</t>
  </si>
  <si>
    <t>COLOR</t>
  </si>
  <si>
    <t>PRECIO</t>
  </si>
  <si>
    <t>NORWAY</t>
  </si>
  <si>
    <t xml:space="preserve">Medida de base: 10 Ø cm. Cable textil Arpillera: 1,00 Mt. (regulable) Portalámpara: E27     </t>
  </si>
  <si>
    <t>COBRE MATE</t>
  </si>
  <si>
    <t>APLIQUE EDISON</t>
  </si>
  <si>
    <t>Aplique E27 con grifa y base. Incluye cruceta zincada</t>
  </si>
  <si>
    <t>BLANCO-NEGRO MICROTEXTURADO</t>
  </si>
  <si>
    <t>SPOT DE EMBUTIR DICRO FIJO</t>
  </si>
  <si>
    <t>050</t>
  </si>
  <si>
    <t xml:space="preserve"> SPOT DE EMBUTIR DICRO FIJO 8 CM.</t>
  </si>
  <si>
    <t>BLANCO - NEGRO</t>
  </si>
  <si>
    <t>PLATIL - Br. VIEJO - PELTRE - DORADO</t>
  </si>
  <si>
    <t>051</t>
  </si>
  <si>
    <t>SPOT DE EMBUTIR DICRO FIJO 10 CM.</t>
  </si>
  <si>
    <t>060</t>
  </si>
  <si>
    <t>SPOT DE EMBUTIR DICRO FIJO 8 CM.</t>
  </si>
  <si>
    <t>056</t>
  </si>
  <si>
    <t>SPOT DE EMBUTIR DICRO FIJO 10 CM. BAJO BRILLO</t>
  </si>
  <si>
    <t>062</t>
  </si>
  <si>
    <t xml:space="preserve">SPOT DE EMBUTIR PARA LAMPARAS E27 </t>
  </si>
  <si>
    <t>SPOT DE EMBUTIR DICRO MOVIL</t>
  </si>
  <si>
    <t>052</t>
  </si>
  <si>
    <t>SPOT DE EMBUTIR DICRO MOVIL  10 cm.</t>
  </si>
  <si>
    <t>BLANCO - NEGRO MICROTEXTURADO</t>
  </si>
  <si>
    <t xml:space="preserve">PLATIL </t>
  </si>
  <si>
    <t>053</t>
  </si>
  <si>
    <t>SPOT DE EMBUTIR DICRO MOVIL  12 cm.</t>
  </si>
  <si>
    <t>054</t>
  </si>
  <si>
    <t>SPOT DE EMBUTIR DICRO MOVIL  14 cm.</t>
  </si>
  <si>
    <t>061</t>
  </si>
  <si>
    <t>SPOT DE EMBUTIR DICRO MOVIL 10 x 10 cm.</t>
  </si>
  <si>
    <t>077</t>
  </si>
  <si>
    <t>SPOT DE EMBUTIR DICRO MOVIL CUADRADO DOBLE</t>
  </si>
  <si>
    <t>PLATIL</t>
  </si>
  <si>
    <t>078</t>
  </si>
  <si>
    <t>SPOT DE EMBUTIR DICRO MOVIL CUADRADO TRIPLE</t>
  </si>
  <si>
    <t>079</t>
  </si>
  <si>
    <t>SPOT DE EMBUTIR DICRO MOVIL CUADRUPLE LINEAL</t>
  </si>
  <si>
    <t>SPOT DE EMBUTIR DICRO BAJO BRILLO</t>
  </si>
  <si>
    <t>057</t>
  </si>
  <si>
    <t>REDONDO DIAM. 10 CM BAJO BRILLO</t>
  </si>
  <si>
    <t>058</t>
  </si>
  <si>
    <t>REDONDO DIAM. 12 CM BAJO BRILLO</t>
  </si>
  <si>
    <t>061BB</t>
  </si>
  <si>
    <t>CUADRADO: 10 X 10 CM. BAJO BRILLO</t>
  </si>
  <si>
    <t>077BB</t>
  </si>
  <si>
    <t>SPOT DE EMBUTIR DICRO MOVIL CUADRADO DOBLE BAJO BRILLO</t>
  </si>
  <si>
    <t>078BB</t>
  </si>
  <si>
    <t>SPOT DE EMBUTIR DICRO MOVIL CUADRADO TRIPLE BAJO BRILLO</t>
  </si>
  <si>
    <t>079BB</t>
  </si>
  <si>
    <t>SPOT DE EMBUTIR DICRO MOVIL CUADRADO CUADRUPLE BAJO BRILLO</t>
  </si>
  <si>
    <t>SPOT SEMIEMBUTIDO DICRO</t>
  </si>
  <si>
    <t>068-N</t>
  </si>
  <si>
    <t>REDONDO DIAM. 10CM. Para caja octogonal</t>
  </si>
  <si>
    <t>069-N</t>
  </si>
  <si>
    <t>CUADRADO: 10 x 10CM. Para caja octogonal</t>
  </si>
  <si>
    <t xml:space="preserve">CAJA DE SUPERFICIE DICRO </t>
  </si>
  <si>
    <t>066-75</t>
  </si>
  <si>
    <t>CUADRADA MEDIDAS: 10 X 10 X 7,5 CM</t>
  </si>
  <si>
    <t>066-B</t>
  </si>
  <si>
    <t>CUADRADA MEDIDAS: 10 X 10 X 10 CM BAJO BRILLP</t>
  </si>
  <si>
    <t>080-75</t>
  </si>
  <si>
    <t>REDONDA MEDIDAS: 10 Ø X 7,5 CM.</t>
  </si>
  <si>
    <t>080-12</t>
  </si>
  <si>
    <t>REDONDA MEDIDAS: 12 Ø X 7,5 CM Para caja octogonal grande.</t>
  </si>
  <si>
    <t>080-B</t>
  </si>
  <si>
    <t>REDONDA MEDIDAS: 10 Ø X10 CM. BAJO BRILL</t>
  </si>
  <si>
    <t>CAJA DE SUPERFICIE DICRO DOBLE</t>
  </si>
  <si>
    <t>074-B</t>
  </si>
  <si>
    <t>MEDIDAS: 20 X 10 X 10 CM BAJO BRILLO</t>
  </si>
  <si>
    <t>074-75</t>
  </si>
  <si>
    <t>MEDIDAS: 20 X 10 X 7,5 CM</t>
  </si>
  <si>
    <t>CAJA DE SUPERFICIE DICRO TRIPLE</t>
  </si>
  <si>
    <t>075-B</t>
  </si>
  <si>
    <t>MEDIDAS: 30 X 10 X 10 CM BAJO BRILLO</t>
  </si>
  <si>
    <t>075-75</t>
  </si>
  <si>
    <t>MEDIDAS: 30 X 10 X 7,5 CM</t>
  </si>
  <si>
    <t>CAJA DE SUPERFICIE DICRO CUADRUPLE</t>
  </si>
  <si>
    <t>082-B</t>
  </si>
  <si>
    <t>MEDIDAS: 20 X 20 X 10 CM BAJO BRILLO</t>
  </si>
  <si>
    <t>082-75</t>
  </si>
  <si>
    <t>MEDIDAS: 20 X 20 X 7,5 CM</t>
  </si>
  <si>
    <t>083-75</t>
  </si>
  <si>
    <t>MEDIDAS: 40 X 10 X 7,5 CM</t>
  </si>
  <si>
    <t xml:space="preserve">SPOT DE EMBUTIR AR111 </t>
  </si>
  <si>
    <t>100-R</t>
  </si>
  <si>
    <t>REDONDO FIJO DIAM. 16 CM.</t>
  </si>
  <si>
    <t>100-C</t>
  </si>
  <si>
    <t>CUADRADO FIJO 16 X 16 CM.</t>
  </si>
  <si>
    <t>101-R</t>
  </si>
  <si>
    <t>REDONDO MOV. CARDANICO DIAMETRO 20 CM</t>
  </si>
  <si>
    <t>101-C</t>
  </si>
  <si>
    <t>CUADRADO MOV. CARDANICO MEDIDAS: 20 x 20 CM.</t>
  </si>
  <si>
    <t>SPOT DE EMBUTIR AR111 DOBLE</t>
  </si>
  <si>
    <t>102</t>
  </si>
  <si>
    <t>MOV. CARDANICO MEDIDAS: 39 X 20 CM.</t>
  </si>
  <si>
    <t>SPOT DE EMBUTIR AR111 TRIPLE</t>
  </si>
  <si>
    <t>103</t>
  </si>
  <si>
    <t>MOV. CARDANICO MEDIDAS: 58 X 20 CM.</t>
  </si>
  <si>
    <t>SPOT DE EMBUTIR AR111 CUADRUPLE</t>
  </si>
  <si>
    <t>104</t>
  </si>
  <si>
    <t>MOV. CARDANICO MEDIDAS: 40 X 40 CM.</t>
  </si>
  <si>
    <t>-</t>
  </si>
  <si>
    <t>CAJA DE SUPERFICIE AR111</t>
  </si>
  <si>
    <t>201-C9</t>
  </si>
  <si>
    <t xml:space="preserve">   NOTA: CONSULTAR STOCK POR ALTURA 10 CM</t>
  </si>
  <si>
    <t>CAJA DE SUPERFICIE AR111 DOBLE</t>
  </si>
  <si>
    <t>202-C9</t>
  </si>
  <si>
    <t>CAJA DE SUPERFICIE AR111 TRIPLE</t>
  </si>
  <si>
    <t>203-C9</t>
  </si>
  <si>
    <t>CAJA DE SUPERFICIE AR111 CUADRUPLE</t>
  </si>
  <si>
    <t>204-C9</t>
  </si>
  <si>
    <t>CAJA DE SUPERFICIE AR111 CUADRUPLE LINEAL</t>
  </si>
  <si>
    <t>205-C9</t>
  </si>
  <si>
    <t>SEMI EMBUTIDO PARA AR111</t>
  </si>
  <si>
    <t>368</t>
  </si>
  <si>
    <t>APLIQUE PARA CAJA OCTOGONAL</t>
  </si>
  <si>
    <t>369</t>
  </si>
  <si>
    <t>APLIQUE PARA CAJA OCTOGONAL
MEDIDAS: 16 X 16 X 5 cm</t>
  </si>
  <si>
    <t>CAJA DE SUPERFICIE AR111 FIJA</t>
  </si>
  <si>
    <t>300-R</t>
  </si>
  <si>
    <t>APLIQUE PARA TECHO FIJO
MEDIDAS: 16 ∅ x 8  cm.</t>
  </si>
  <si>
    <t>300-C</t>
  </si>
  <si>
    <t>APLIQUE PARA TECHO FIJO 
MEDIDAS: 16 X 16 X 8 cm</t>
  </si>
  <si>
    <t>APLIQUE Y CABEZALES PARA AR111</t>
  </si>
  <si>
    <t>100-B</t>
  </si>
  <si>
    <t>BASE 10 CM. CON CUBRE ZOCALO</t>
  </si>
  <si>
    <t>100-U</t>
  </si>
  <si>
    <t>PARA RIEL CON CUBRE ZOCALO Y PASACABLE</t>
  </si>
  <si>
    <t>100-T</t>
  </si>
  <si>
    <t>APLIQUE PARA AR111</t>
  </si>
  <si>
    <t>100-TA</t>
  </si>
  <si>
    <t xml:space="preserve">CON BASE 10 CM. </t>
  </si>
  <si>
    <t>CABEZALES PARA DICROICA</t>
  </si>
  <si>
    <t>090</t>
  </si>
  <si>
    <t>CABEZAL PARA RIEL TACHO</t>
  </si>
  <si>
    <t>090-TB</t>
  </si>
  <si>
    <t>CABEZAL PARA RIEL TACHO CON BASE DE 10 CM.</t>
  </si>
  <si>
    <t>091</t>
  </si>
  <si>
    <t>CABEZAL PARA RIEL CINEMA</t>
  </si>
  <si>
    <t>091-TB</t>
  </si>
  <si>
    <t>CABEZAL PARA RIEL CINEMA CON BASE DE 10 CM.</t>
  </si>
  <si>
    <t>BARRALES CON CABEZAL MODELO TACHO DICRO</t>
  </si>
  <si>
    <t>090L2</t>
  </si>
  <si>
    <t>LISTON PARA DOS LUCES 36X 4 X 1,5 CM CON CABEZAL TACHO DICRO</t>
  </si>
  <si>
    <t>090L3</t>
  </si>
  <si>
    <t>LISTON PARA TRES LUCES 56 X 4 X 1,5 CM CON CABEZAL TACHO DICRO</t>
  </si>
  <si>
    <t>090L4</t>
  </si>
  <si>
    <t>LISTON PARA CUATRO LUCES 76X4X1,5 CM CON CABEZAL TACHO DICRO</t>
  </si>
  <si>
    <t>090L5</t>
  </si>
  <si>
    <t>LISTON PARA CINCO LUCES 100 X 4 X 1,5 CM CON CABEZAL TACHO DICRO</t>
  </si>
  <si>
    <t>090L6</t>
  </si>
  <si>
    <t>LISTON PARA SEIS LUCES 120X4X1,5 CM CON CABEZAL TACHO DICRO</t>
  </si>
  <si>
    <t>090L7</t>
  </si>
  <si>
    <t>LISTON PARA SIETE LUCES 150X4X1,5 CM CON CABEZAL TACHO DICRO</t>
  </si>
  <si>
    <t>090L8</t>
  </si>
  <si>
    <t>LISTON PARA OCHO LUCES 170X4X1,5 CM CON CABEZAL TACHO DICRO</t>
  </si>
  <si>
    <t>BARRALES CON CABEZAL MODELO CINEMA DICRO</t>
  </si>
  <si>
    <t>091L2</t>
  </si>
  <si>
    <t>LISTON PARA DOS LUCES 36X 4 X 1,5 CM CON CABEZAL CINEMA DICRO</t>
  </si>
  <si>
    <t>091L3</t>
  </si>
  <si>
    <t>LISTON PARA TRES LUCES 56 X 4 X 1,5 CM CON CABEZAL CINEMA DICRO</t>
  </si>
  <si>
    <t>091L4</t>
  </si>
  <si>
    <t>LISTON PARA CUATRO LUCES 76X4X1,5 CM CON CABEZAL CINEMA DICRO</t>
  </si>
  <si>
    <t>091L5</t>
  </si>
  <si>
    <t>LISTON PARA CINCO LUCES 100 X 4 X 1,5 CM CON CABEZAL CINEMA DICRO</t>
  </si>
  <si>
    <t>091L7</t>
  </si>
  <si>
    <t>BARRALES CON CABEZAL MODELO TACHO AR111</t>
  </si>
  <si>
    <t>10TL2</t>
  </si>
  <si>
    <t>10TL3</t>
  </si>
  <si>
    <t>10TL4</t>
  </si>
  <si>
    <t>10TL5</t>
  </si>
  <si>
    <t>10TL6</t>
  </si>
  <si>
    <t>10TL7</t>
  </si>
  <si>
    <t>10TL8</t>
  </si>
  <si>
    <t>BARRALES CON CABEZAL MODELO 100-U AR111</t>
  </si>
  <si>
    <t>10UL2</t>
  </si>
  <si>
    <t>10UL3</t>
  </si>
  <si>
    <t>10UL4</t>
  </si>
  <si>
    <t>10UL5</t>
  </si>
  <si>
    <t>10UL7</t>
  </si>
  <si>
    <t>BARRALES DE 2 A 8 LUCES</t>
  </si>
  <si>
    <t>L2</t>
  </si>
  <si>
    <t>LISTON PARA DOS LUCES 36X 4 X 1,5 CM</t>
  </si>
  <si>
    <t>L3</t>
  </si>
  <si>
    <t>LISTON PARA TRES LUCES 56 X 4 X 1,5 CM</t>
  </si>
  <si>
    <t>L4</t>
  </si>
  <si>
    <t>LISTON PARA CUATRO LUCES 76 X 4 X1,5 CM</t>
  </si>
  <si>
    <t>L5</t>
  </si>
  <si>
    <t>LISTON PARA CINCO LUCES 100 X 4 X 1,5 CM</t>
  </si>
  <si>
    <t>L6</t>
  </si>
  <si>
    <t>LISTON PARA SEIS LUCES 120 X 4 X1,5 CM</t>
  </si>
  <si>
    <t>L7</t>
  </si>
  <si>
    <t>LISTON PARA SIETE LUCES 150 X 4 X1,5 CM</t>
  </si>
  <si>
    <t>L8</t>
  </si>
  <si>
    <t>LISTON PARA OCHO LUCES 170 X 4 X1,5 CM</t>
  </si>
  <si>
    <t>ECHEQ  Máximo 30 (treinta) días  Corridos Fecha de Factura</t>
  </si>
  <si>
    <t>Pagos acreditados o recibidos en cuenta dentro de los 7 (siete) Fecha de Factura</t>
  </si>
  <si>
    <t>$  DE LISTA</t>
  </si>
  <si>
    <t>EDISON-BL</t>
  </si>
  <si>
    <t>EDISON-CM</t>
  </si>
  <si>
    <t>SPOT DE EMBUTIR DICRO MOVIL  10 cm. BAJO BRILLO</t>
  </si>
  <si>
    <t>SPOT DE EMBUTIR DICRO MOVIL  12 cm. BAJO BRILLO</t>
  </si>
  <si>
    <t>SPOT DE EMBUTIR DICRO CUADRADO: 10 X 10 CM. BAJO BRILLO</t>
  </si>
  <si>
    <t>SPOT SEMI EMBUTIDO REDONDO DIAM. 10CM. Para caja octogonal</t>
  </si>
  <si>
    <t>SPOT SEMI EMBUTIDO CUADRADO: 10 x 10CM. Para caja octogonal</t>
  </si>
  <si>
    <t xml:space="preserve"> CAJA DICRO CUADRADA MEDIDAS: 10 X 10 X 7,5 CM</t>
  </si>
  <si>
    <t>CAJA DICRO CUADRADA MEDIDAS: 10 X 10 X 10 CM BAJO BRILLP</t>
  </si>
  <si>
    <t>CAJA DICRO REDONDA MEDIDAS: 10 Ø X 7,5 CM.</t>
  </si>
  <si>
    <t>CAJA DICRO REDONDA MEDIDAS: 12 Ø X 7,5 CM Para caja octogonal grande.</t>
  </si>
  <si>
    <t>CAJA REDONDA MEDIDAS: 10 Ø X10 CM. BAJO BRILL</t>
  </si>
  <si>
    <t>CAJA DICRO MEDIDAS: 20 X 10 X 10 CM BAJO BRILLO</t>
  </si>
  <si>
    <t>CAJA DICRO MEDIDAS: 20 X 10 X 7,5 CM</t>
  </si>
  <si>
    <t>CAJA DICRO MEDIDAS: 30 X 10 X 10 CM BAJO BRILLO</t>
  </si>
  <si>
    <t>CAJA DICRO MEDIDAS: 30 X 10 X 7,5 CM</t>
  </si>
  <si>
    <t>CAJA DICRO MEDIDAS: 20 X 20 X 10 CM BAJO BRILLO</t>
  </si>
  <si>
    <t>CAJA DICRO MEDIDAS: 20 X 20 X 7,5 CM</t>
  </si>
  <si>
    <t>CAJA DICRO MEDIDAS: 40 X 10 X 7,5 CM</t>
  </si>
  <si>
    <t>SPOT AR111 REDONDO FIJO DIAM. 16 CM.</t>
  </si>
  <si>
    <t>SPOT AR111 CUADRADO FIJO 16 X 16 CM.</t>
  </si>
  <si>
    <t>SPOT AR111 REDONDO MOV. CARDANICO DIAMETRO 20 CM</t>
  </si>
  <si>
    <t>SPOT AR11 1CUADRADO MOV. CARDANICO MEDIDAS: 20 x 20 CM.</t>
  </si>
  <si>
    <t>SPOT AR111 CUADRADO MOV. CARDANICO MEDIDAS: 20 x 20 CM.</t>
  </si>
  <si>
    <t>SPOT AR111 MOV. CARDANICO MEDIDAS: 39 X 20 CM.</t>
  </si>
  <si>
    <t>SPOT AR111 MOV. CARDANICO MEDIDAS: 58 X 20 CM.</t>
  </si>
  <si>
    <t>SPOT AR111 MOV. CARDANICO MEDIDAS: 40 X 40 CM.</t>
  </si>
  <si>
    <t>CAJA AR111 MOVIMIENTO CARDANICO  MEDIDAS: 20 X 20 X 9 CM</t>
  </si>
  <si>
    <t>CAJA AR111 MOVIMIENTO CARDANICO  MEDIDAS: 39 X 20 X 9 CM</t>
  </si>
  <si>
    <t>CAJA AR111 MOVIMIENTO CARDANICO MEDIDAS: 58 X 20 X 9 CM</t>
  </si>
  <si>
    <t>CAJA AR111 MOVIMIENTO CARDANICO  MEDIDAS: 40 X 40 X 9 CM</t>
  </si>
  <si>
    <t>SEMI EMBUTIDO AR111 APLIQUE PARA CAJA OCTOGONAL REDONDO</t>
  </si>
  <si>
    <t>SEMI EMBUTIDO AR111 APLIQUE PARA CAJA OCTOGONAL CUADRADO</t>
  </si>
  <si>
    <t>APLIQUE AR111 PARA TECHO FIJO
MEDIDAS: 16 ∅ x 8  cm.</t>
  </si>
  <si>
    <t>APLIQUE PARA TECHO FIJO  AR111MEDIDAS: 16 X 16 X 8 cm</t>
  </si>
  <si>
    <t>APLIQUE AR111 CON BASE 10 CM. CON CUBRE ZOCALO</t>
  </si>
  <si>
    <t>CABEZAL AR111 PARA RIEL CON CUBRE ZOCALO Y PASACABLE</t>
  </si>
  <si>
    <t xml:space="preserve">APLIQUE PARA AR111 CON BASE 10 CM. </t>
  </si>
  <si>
    <t>LISTON PARA DOS LUCES 36X 4 X 1,5 CM CON CABEZAL AR111</t>
  </si>
  <si>
    <t>LISTON PARA TRES LUCES 56 X 4 X 1,5 CM CON CABEZAL AR111</t>
  </si>
  <si>
    <t>LISTON PARA CUATRO LUCES 76X4X1,5 CM CON CABEZAL AR111</t>
  </si>
  <si>
    <t>LISTON PARA CINCO LUCES 100 X 4 X 1,5 CM CON CABEZAL AR111</t>
  </si>
  <si>
    <t>LISTON PARA SIETE LUCES 150X4X1,5 CM CON CABEZAL AR111</t>
  </si>
  <si>
    <t>LISTON PARA DOS LUCES 36X 4 X 1,5 CM CON CABEZAL TACHO AR111</t>
  </si>
  <si>
    <t>LISTON PARA TRES LUCES 56 X 4 X 1,5 CM CON CABEZAL TACHO AR111</t>
  </si>
  <si>
    <t>LISTON PARA CUATRO LUCES 76X4X1,5 CM CON CABEZAL TACHO AR111</t>
  </si>
  <si>
    <t>LISTON PARA CINCO LUCES 100 X 4 X 1,5 CM CON CABEZAL TACHO AR111</t>
  </si>
  <si>
    <t>LISTON PARA SIETE LUCES 120X4X1,5 CM CON CABEZAL TACHO AR111</t>
  </si>
  <si>
    <t>LISTON PARA SIETE LUCES 150X4X1,5 CM CON CABEZAL TACHO AR111</t>
  </si>
  <si>
    <t>LISTON PARA OCHO LUCES 170X4X1,5 CM CON CABEZAL TACHO AR111</t>
  </si>
  <si>
    <t>MOVIMIENTO CARDANICO                          MEDIDAS: 20 X 20 X 9 CM</t>
  </si>
  <si>
    <t>MOVIMIENTO CARDANICO                          MEDIDAS: 39 X 20 X 9 CM</t>
  </si>
  <si>
    <t>MOVIMIENTO CARDANICO                          MEDIDAS: 58 X 20 X 9 CM</t>
  </si>
  <si>
    <t>MOVIMIENTO CARDANICO                          MEDIDAS: 40 X 40 X 9 CM</t>
  </si>
  <si>
    <t>MOVIMIENTO CARDANICO                          MEDIDAS: 79 X 20 X 9 CM</t>
  </si>
  <si>
    <t>CAJA AR111 MOVIMIENTO CARDANICO  MEDIDAS: 79 X 20 X 9 CM</t>
  </si>
  <si>
    <t>Color</t>
  </si>
  <si>
    <t xml:space="preserve">Precio lista </t>
  </si>
  <si>
    <t>Precio pago contado</t>
  </si>
  <si>
    <t>Blanco/ Negro</t>
  </si>
  <si>
    <t>Blmt/ Nemt</t>
  </si>
  <si>
    <t>068-n</t>
  </si>
  <si>
    <t>069-n</t>
  </si>
  <si>
    <t>Si llegan a la bonificación del 10% ($1.820.000 neto) con producto que no estan en oferta, se aplica el 10% solo en los productos que no están en oferta.</t>
  </si>
  <si>
    <t xml:space="preserve"> No se puede aplicar bonificación por monto de facturación sobre las ofertas</t>
  </si>
  <si>
    <t>* Para aplicar el valor a 30 días se deben entregar los valores contra entrega de mercadería.</t>
  </si>
  <si>
    <t>Se pueden mezclar los colores para llegar a la cantidad en oferta.</t>
  </si>
  <si>
    <t>$  a 30 días</t>
  </si>
  <si>
    <t>Cant.</t>
  </si>
  <si>
    <t xml:space="preserve">     ABRIL 2026</t>
  </si>
  <si>
    <t>Precio c/ Descuento</t>
  </si>
  <si>
    <t>Dto%</t>
  </si>
  <si>
    <t>LISTA DE PRECIOS ABRIL 2025 (NETA + IVA)</t>
  </si>
  <si>
    <t>CAJA DE SUPERFICIE AR111 MOV SIMPLE</t>
  </si>
  <si>
    <t>301</t>
  </si>
  <si>
    <t>MOVIMIENTO SIMPLE                                     MEDIDAS: 16 ∅  X 9 CM</t>
  </si>
  <si>
    <t xml:space="preserve">UNION PARA RIELES LINEAL </t>
  </si>
  <si>
    <t>UNION PARA RIELES 90°</t>
  </si>
  <si>
    <t>UNION PARA BARRAL LINEAL</t>
  </si>
  <si>
    <t>UNION PARA BARRAL 90°</t>
  </si>
  <si>
    <t>UNI90</t>
  </si>
  <si>
    <t>UNILI</t>
  </si>
  <si>
    <t>PEDIDO MAYOR A $3.000.000 NETO</t>
  </si>
  <si>
    <t>PEDIDO MAYOR A $3.000.00 NETO + pago anticipado</t>
  </si>
  <si>
    <t>PEDIDO MAYOR A $1.820.000 NETO + pago anticipado</t>
  </si>
  <si>
    <t>PEDIDO MAYOR A $1.820.000 NETO</t>
  </si>
  <si>
    <t xml:space="preserve">SPOT SEMI EMBUTIDO REDONDO DIAM. 10CM. </t>
  </si>
  <si>
    <t xml:space="preserve">SPOT SEMI EMBUTIDO CUADRADO: 10 x 10CM. </t>
  </si>
  <si>
    <t>CAJA AR111 MOVIMIENTO CARDANICO  1 LUZ</t>
  </si>
  <si>
    <t>CAJA AR111 MOVIMIENTO CARDANICO  2 LUCES</t>
  </si>
  <si>
    <t>CAJA AR111 MOVIMIENTO CARDANICO 3 LUCES</t>
  </si>
  <si>
    <t>CAJA AR111 MOVIMIENTO CARDANICO  4 LUCES</t>
  </si>
  <si>
    <t>CAJA AR111 MOVIMIENTO CARDANICO  4 LUCES LINEAL</t>
  </si>
  <si>
    <t>LISTON PARA DOS LUCES 36X 4 X 1,5 CM CON  TACHO DICRO</t>
  </si>
  <si>
    <t>LISTON PARA TRES LUCES 56 X 4 X 1,5 CM CON  TACHO DICRO</t>
  </si>
  <si>
    <t>LISTON PARA CUATRO LUCES 76X4X1,5 CM CON  TACHO DICRO</t>
  </si>
  <si>
    <t>LISTON PARA CINCO LUCES 100 X 4 X 1,5 CM CON  TACHO DICRO</t>
  </si>
  <si>
    <t>LISTON PARA SEIS LUCES 120X4X1,5 CM CON CABEZAL  DICRO</t>
  </si>
  <si>
    <t>LISTON PARA SIETE LUCES 150X4X1,5 CM CON CABEZAL  DICRO</t>
  </si>
  <si>
    <t>LISTON PARA OCHO LUCES 170X4X1,5 CM CON CABEZAL DICRO</t>
  </si>
  <si>
    <t>LISTON PARA CUATRO LUCES 76X4X1,5 CM CON CABEZAL  AR111</t>
  </si>
  <si>
    <t>LISTON PARA CINCO LUCES 100 X 4 X 1,5 CM CON CABEZAL  AR111</t>
  </si>
  <si>
    <t>LISTON PARA SIETE LUCES 120X4X1,5 CM CON CABEZAL  AR111</t>
  </si>
  <si>
    <t>LISTON PARA SIETE LUCES 150X4X1,5 CM CON CABEZAL  AR111</t>
  </si>
  <si>
    <t>LISTON PARA OCHO LUCES 170X4X1,5 CM CON CABEZAL  AR111</t>
  </si>
  <si>
    <t>* PRODUCTOS QUE CUENTAN CON DESCUENTO ESPECIAL VER "PROMOS"</t>
  </si>
  <si>
    <t>CAJA DICRO DOBLE</t>
  </si>
  <si>
    <t>CAJA DICRO TRIPLE</t>
  </si>
  <si>
    <t>CAJA DICRO CUADRUPLE</t>
  </si>
  <si>
    <t>CAJA DICRO CUADRUPLE LINEAL</t>
  </si>
  <si>
    <t>LISTON PARA SEIS LUCES 120X4X1,5 CM CON CABEZAL TACHO AR111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</si>
</sst>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&quot;$&quot;\ #,##0"/>
  </numFmts>
  <fonts count="53">
    <font>
      <sz val="11"/>
      <color theme="1"/>
      <name val="Calibri"/>
      <family val="2"/>
      <scheme val="minor"/>
    </font>
    <font>
      <sz val="12"/>
      <color indexed="10"/>
      <name val="TTNormsPro-Medium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TNormsPro-Regular"/>
    </font>
    <font>
      <b/>
      <sz val="11"/>
      <color theme="1"/>
      <name val="TTNormsPro-Regular"/>
    </font>
    <font>
      <sz val="9"/>
      <color theme="1"/>
      <name val="TTNormsPro-Light"/>
    </font>
    <font>
      <b/>
      <sz val="10"/>
      <color theme="1"/>
      <name val="TTNormsPro-Regular"/>
    </font>
    <font>
      <sz val="10"/>
      <color theme="1"/>
      <name val="TTNormsPro-Light"/>
    </font>
    <font>
      <b/>
      <sz val="12"/>
      <color rgb="FF5C81BA"/>
      <name val="TTNormsPro-Medium"/>
    </font>
    <font>
      <sz val="11"/>
      <color theme="1"/>
      <name val="TTNormsPro-Medium"/>
    </font>
    <font>
      <sz val="12"/>
      <color rgb="FFFF0000"/>
      <name val="TTNormsPro-Medium"/>
    </font>
    <font>
      <sz val="12"/>
      <color theme="1"/>
      <name val="TTNormsPro-Medium"/>
    </font>
    <font>
      <i/>
      <sz val="11"/>
      <color theme="1"/>
      <name val="TTNormsPro-Medium"/>
    </font>
    <font>
      <sz val="10"/>
      <color rgb="FFFF0000"/>
      <name val="TTNormsPro-Medium"/>
    </font>
    <font>
      <sz val="11"/>
      <color theme="1"/>
      <name val="TTNormsPro-Light"/>
    </font>
    <font>
      <b/>
      <sz val="16"/>
      <color theme="2"/>
      <name val="TTNormsPro-Regular"/>
    </font>
    <font>
      <b/>
      <sz val="14"/>
      <color rgb="FFEBEBEB"/>
      <name val="TTNormsPro-Medium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TNormsPro-Medium"/>
    </font>
    <font>
      <sz val="11"/>
      <color rgb="FF5C81BA"/>
      <name val="TTNormsPro-Medium"/>
    </font>
    <font>
      <sz val="11"/>
      <name val="TTNormsPro-Medium"/>
    </font>
    <font>
      <b/>
      <sz val="12"/>
      <color rgb="FFFF0000"/>
      <name val="TTNormsPro-Medium"/>
    </font>
    <font>
      <sz val="18"/>
      <color theme="1"/>
      <name val="TTNormsPro-Medium"/>
    </font>
    <font>
      <b/>
      <sz val="12"/>
      <color theme="1"/>
      <name val="TTNormsPro-Medium"/>
    </font>
    <font>
      <sz val="9"/>
      <name val="TTNormsPro-Light"/>
    </font>
    <font>
      <sz val="11"/>
      <name val="TTNormsPro-Light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TNormsPro-Medium"/>
    </font>
    <font>
      <b/>
      <sz val="9"/>
      <color theme="1"/>
      <name val="TTNormsPro-Medium"/>
    </font>
    <font>
      <sz val="10"/>
      <color rgb="FF000000"/>
      <name val="Calibri"/>
      <family val="2"/>
      <scheme val="minor"/>
    </font>
    <font>
      <b/>
      <sz val="10"/>
      <color theme="1"/>
      <name val="TTNormsPro-Medium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TTNormsPro-Light"/>
    </font>
    <font>
      <b/>
      <sz val="16"/>
      <color rgb="FF305496"/>
      <name val="TTNormsPro-Bold"/>
    </font>
    <font>
      <sz val="11"/>
      <color rgb="FF000000"/>
      <name val="TTNormsPro-Light"/>
    </font>
    <font>
      <b/>
      <sz val="11"/>
      <color rgb="FF1B3F92"/>
      <name val="TTNormsPro-Regular"/>
    </font>
    <font>
      <sz val="11"/>
      <color rgb="FF1B3F92"/>
      <name val="TTNormsPro-Regular"/>
    </font>
    <font>
      <b/>
      <sz val="11"/>
      <color rgb="FF000000"/>
      <name val="TTNormsPro-Light"/>
    </font>
    <font>
      <b/>
      <sz val="18"/>
      <color rgb="FF305496"/>
      <name val="TTNormsPro-Bold"/>
    </font>
    <font>
      <b/>
      <sz val="16"/>
      <color rgb="FF1B3F92"/>
      <name val="TTNormsPro-Bold"/>
    </font>
    <font>
      <sz val="11"/>
      <color rgb="FF1B3F92"/>
      <name val="Calibri"/>
      <family val="2"/>
    </font>
    <font>
      <sz val="11"/>
      <color rgb="FF1B3F92"/>
      <name val="Calibri"/>
      <family val="2"/>
      <scheme val="minor"/>
    </font>
    <font>
      <sz val="11"/>
      <color rgb="FF1B3F92"/>
      <name val="TTNormsPro-Light"/>
    </font>
    <font>
      <b/>
      <sz val="9"/>
      <color rgb="FFFF0000"/>
      <name val="TTNormsPro-Light"/>
    </font>
    <font>
      <b/>
      <sz val="12"/>
      <color rgb="FFFF0000"/>
      <name val="Calibri"/>
      <family val="2"/>
      <scheme val="minor"/>
    </font>
    <font>
      <b/>
      <sz val="10"/>
      <color rgb="FF1B3F92"/>
      <name val="TT Norms Pro"/>
      <family val="2"/>
    </font>
  </fonts>
  <fills count="16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1B3F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A35B"/>
        <bgColor indexed="64"/>
      </patternFill>
    </fill>
    <fill>
      <patternFill patternType="solid">
        <fgColor rgb="FFE9632B"/>
        <bgColor indexed="64"/>
      </patternFill>
    </fill>
    <fill>
      <patternFill patternType="solid">
        <fgColor rgb="FF899DD0"/>
        <bgColor indexed="64"/>
      </patternFill>
    </fill>
    <fill>
      <patternFill patternType="solid">
        <fgColor rgb="FFEFBE4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BEBE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1B3F92"/>
      </top>
      <bottom/>
      <diagonal/>
    </border>
    <border>
      <left style="thin">
        <color rgb="FF1B3F92"/>
      </left>
      <right/>
      <top style="thin">
        <color rgb="FF1B3F92"/>
      </top>
      <bottom/>
      <diagonal/>
    </border>
    <border>
      <left/>
      <right style="thin">
        <color rgb="FF1B3F92"/>
      </right>
      <top style="thin">
        <color rgb="FF1B3F92"/>
      </top>
      <bottom/>
      <diagonal/>
    </border>
    <border>
      <left style="thin">
        <color rgb="FF1B3F92"/>
      </left>
      <right/>
      <top/>
      <bottom/>
      <diagonal/>
    </border>
    <border>
      <left/>
      <right style="thin">
        <color rgb="FF1B3F92"/>
      </right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04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5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11" fillId="2" borderId="0" xfId="0" applyFont="1" applyFill="1"/>
    <xf numFmtId="0" fontId="21" fillId="2" borderId="0" xfId="0" applyFont="1" applyFill="1" applyAlignment="1">
      <alignment vertical="center"/>
    </xf>
    <xf numFmtId="0" fontId="22" fillId="2" borderId="0" xfId="0" applyFont="1" applyFill="1"/>
    <xf numFmtId="9" fontId="13" fillId="0" borderId="0" xfId="1" applyFont="1" applyBorder="1" applyAlignment="1">
      <alignment horizontal="center"/>
    </xf>
    <xf numFmtId="0" fontId="14" fillId="2" borderId="2" xfId="0" applyFont="1" applyFill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3" xfId="0" applyFont="1" applyFill="1" applyBorder="1"/>
    <xf numFmtId="49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2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9" fontId="4" fillId="11" borderId="0" xfId="0" applyNumberFormat="1" applyFont="1" applyFill="1" applyAlignment="1">
      <alignment horizontal="center"/>
    </xf>
    <xf numFmtId="9" fontId="4" fillId="12" borderId="0" xfId="0" applyNumberFormat="1" applyFont="1" applyFill="1" applyAlignment="1">
      <alignment horizontal="center"/>
    </xf>
    <xf numFmtId="9" fontId="4" fillId="14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25" fillId="0" borderId="0" xfId="0" applyFont="1"/>
    <xf numFmtId="0" fontId="31" fillId="4" borderId="0" xfId="0" applyFont="1" applyFill="1" applyAlignment="1">
      <alignment horizontal="left"/>
    </xf>
    <xf numFmtId="9" fontId="32" fillId="4" borderId="0" xfId="0" applyNumberFormat="1" applyFont="1" applyFill="1"/>
    <xf numFmtId="0" fontId="25" fillId="4" borderId="0" xfId="0" applyFont="1" applyFill="1" applyAlignment="1">
      <alignment vertical="top"/>
    </xf>
    <xf numFmtId="9" fontId="34" fillId="4" borderId="0" xfId="0" applyNumberFormat="1" applyFont="1" applyFill="1" applyAlignment="1">
      <alignment horizontal="center"/>
    </xf>
    <xf numFmtId="0" fontId="34" fillId="4" borderId="0" xfId="0" applyFont="1" applyFill="1"/>
    <xf numFmtId="9" fontId="36" fillId="4" borderId="0" xfId="0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9" fontId="4" fillId="13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165" fontId="0" fillId="0" borderId="0" xfId="0" applyNumberFormat="1"/>
    <xf numFmtId="3" fontId="0" fillId="4" borderId="0" xfId="0" applyNumberFormat="1" applyFill="1" applyAlignment="1">
      <alignment horizontal="center"/>
    </xf>
    <xf numFmtId="3" fontId="25" fillId="4" borderId="0" xfId="0" applyNumberFormat="1" applyFont="1" applyFill="1" applyAlignment="1">
      <alignment horizontal="center" vertical="center"/>
    </xf>
    <xf numFmtId="3" fontId="31" fillId="4" borderId="0" xfId="0" applyNumberFormat="1" applyFont="1" applyFill="1" applyAlignment="1">
      <alignment horizontal="left"/>
    </xf>
    <xf numFmtId="3" fontId="6" fillId="15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15" borderId="0" xfId="0" applyNumberFormat="1" applyFill="1" applyAlignment="1">
      <alignment horizontal="center"/>
    </xf>
    <xf numFmtId="0" fontId="42" fillId="0" borderId="9" xfId="0" applyFont="1" applyBorder="1" applyAlignment="1">
      <alignment horizontal="center" vertical="center" wrapText="1"/>
    </xf>
    <xf numFmtId="49" fontId="38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49" fontId="42" fillId="0" borderId="10" xfId="0" applyNumberFormat="1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49" fontId="42" fillId="2" borderId="12" xfId="0" applyNumberFormat="1" applyFont="1" applyFill="1" applyBorder="1" applyAlignment="1">
      <alignment horizontal="center" wrapText="1"/>
    </xf>
    <xf numFmtId="0" fontId="42" fillId="2" borderId="13" xfId="0" applyFont="1" applyFill="1" applyBorder="1" applyAlignment="1">
      <alignment horizontal="center" wrapText="1"/>
    </xf>
    <xf numFmtId="49" fontId="41" fillId="0" borderId="0" xfId="0" applyNumberFormat="1" applyFont="1" applyAlignment="1">
      <alignment wrapText="1"/>
    </xf>
    <xf numFmtId="0" fontId="41" fillId="0" borderId="0" xfId="0" applyFont="1" applyAlignment="1">
      <alignment wrapText="1"/>
    </xf>
    <xf numFmtId="0" fontId="0" fillId="0" borderId="0" xfId="0" applyAlignment="1">
      <alignment wrapText="1"/>
    </xf>
    <xf numFmtId="0" fontId="43" fillId="2" borderId="0" xfId="0" applyFont="1" applyFill="1" applyAlignment="1">
      <alignment horizontal="center" wrapText="1"/>
    </xf>
    <xf numFmtId="0" fontId="40" fillId="0" borderId="0" xfId="0" applyFont="1" applyAlignment="1">
      <alignment wrapText="1"/>
    </xf>
    <xf numFmtId="9" fontId="0" fillId="0" borderId="0" xfId="0" applyNumberFormat="1" applyAlignment="1">
      <alignment wrapText="1"/>
    </xf>
    <xf numFmtId="9" fontId="40" fillId="0" borderId="0" xfId="0" applyNumberFormat="1" applyFont="1" applyAlignment="1">
      <alignment wrapText="1"/>
    </xf>
    <xf numFmtId="9" fontId="38" fillId="0" borderId="0" xfId="0" applyNumberFormat="1" applyFont="1" applyAlignment="1">
      <alignment wrapText="1"/>
    </xf>
    <xf numFmtId="9" fontId="42" fillId="0" borderId="9" xfId="0" applyNumberFormat="1" applyFont="1" applyBorder="1" applyAlignment="1">
      <alignment horizontal="center" vertical="center" wrapText="1"/>
    </xf>
    <xf numFmtId="9" fontId="41" fillId="0" borderId="0" xfId="0" applyNumberFormat="1" applyFont="1" applyAlignment="1">
      <alignment wrapText="1"/>
    </xf>
    <xf numFmtId="164" fontId="0" fillId="0" borderId="0" xfId="0" applyNumberFormat="1"/>
    <xf numFmtId="165" fontId="43" fillId="2" borderId="0" xfId="0" applyNumberFormat="1" applyFont="1" applyFill="1" applyAlignment="1">
      <alignment horizontal="center" wrapText="1"/>
    </xf>
    <xf numFmtId="9" fontId="42" fillId="2" borderId="0" xfId="0" applyNumberFormat="1" applyFont="1" applyFill="1" applyAlignment="1">
      <alignment horizontal="center" wrapText="1"/>
    </xf>
    <xf numFmtId="9" fontId="42" fillId="0" borderId="0" xfId="0" applyNumberFormat="1" applyFont="1" applyAlignment="1">
      <alignment horizontal="center" wrapText="1"/>
    </xf>
    <xf numFmtId="165" fontId="42" fillId="2" borderId="0" xfId="0" applyNumberFormat="1" applyFont="1" applyFill="1" applyAlignment="1">
      <alignment horizontal="center" wrapText="1"/>
    </xf>
    <xf numFmtId="0" fontId="43" fillId="0" borderId="9" xfId="0" applyFont="1" applyBorder="1" applyAlignment="1">
      <alignment horizontal="center" vertical="center" wrapText="1"/>
    </xf>
    <xf numFmtId="165" fontId="0" fillId="13" borderId="0" xfId="0" applyNumberFormat="1" applyFill="1" applyAlignment="1">
      <alignment horizontal="center"/>
    </xf>
    <xf numFmtId="165" fontId="0" fillId="12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165" fontId="0" fillId="14" borderId="0" xfId="0" applyNumberFormat="1" applyFill="1" applyAlignment="1">
      <alignment horizontal="center"/>
    </xf>
    <xf numFmtId="49" fontId="45" fillId="0" borderId="0" xfId="0" applyNumberFormat="1" applyFont="1" applyAlignment="1">
      <alignment wrapText="1"/>
    </xf>
    <xf numFmtId="165" fontId="16" fillId="2" borderId="0" xfId="0" applyNumberFormat="1" applyFont="1" applyFill="1" applyAlignment="1">
      <alignment vertical="center"/>
    </xf>
    <xf numFmtId="49" fontId="42" fillId="0" borderId="9" xfId="0" applyNumberFormat="1" applyFont="1" applyBorder="1" applyAlignment="1">
      <alignment horizontal="center" vertical="center"/>
    </xf>
    <xf numFmtId="49" fontId="42" fillId="0" borderId="12" xfId="0" applyNumberFormat="1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165" fontId="43" fillId="0" borderId="0" xfId="0" applyNumberFormat="1" applyFont="1" applyAlignment="1">
      <alignment horizontal="center" wrapText="1"/>
    </xf>
    <xf numFmtId="165" fontId="42" fillId="0" borderId="0" xfId="0" applyNumberFormat="1" applyFont="1" applyAlignment="1">
      <alignment horizontal="center" wrapText="1"/>
    </xf>
    <xf numFmtId="0" fontId="42" fillId="0" borderId="13" xfId="0" applyFont="1" applyBorder="1" applyAlignment="1">
      <alignment horizontal="center" wrapText="1"/>
    </xf>
    <xf numFmtId="0" fontId="46" fillId="0" borderId="0" xfId="0" applyFont="1" applyAlignment="1">
      <alignment horizontal="center"/>
    </xf>
    <xf numFmtId="49" fontId="47" fillId="0" borderId="0" xfId="0" applyNumberFormat="1" applyFont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49" fontId="49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9" fontId="21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49" fontId="44" fillId="0" borderId="4" xfId="0" applyNumberFormat="1" applyFont="1" applyBorder="1" applyAlignment="1">
      <alignment horizontal="left" vertical="center" wrapText="1"/>
    </xf>
    <xf numFmtId="49" fontId="44" fillId="0" borderId="0" xfId="0" applyNumberFormat="1" applyFont="1" applyAlignment="1">
      <alignment horizontal="left" vertical="center" wrapText="1"/>
    </xf>
    <xf numFmtId="49" fontId="44" fillId="0" borderId="5" xfId="0" applyNumberFormat="1" applyFont="1" applyBorder="1" applyAlignment="1">
      <alignment horizontal="left" vertical="center" wrapText="1"/>
    </xf>
    <xf numFmtId="49" fontId="44" fillId="0" borderId="6" xfId="0" applyNumberFormat="1" applyFont="1" applyBorder="1" applyAlignment="1">
      <alignment horizontal="left" vertical="center" wrapText="1"/>
    </xf>
    <xf numFmtId="49" fontId="44" fillId="0" borderId="7" xfId="0" applyNumberFormat="1" applyFont="1" applyBorder="1" applyAlignment="1">
      <alignment horizontal="left" vertical="center" wrapText="1"/>
    </xf>
    <xf numFmtId="49" fontId="44" fillId="0" borderId="8" xfId="0" applyNumberFormat="1" applyFont="1" applyBorder="1" applyAlignment="1">
      <alignment horizontal="left" vertical="center" wrapText="1"/>
    </xf>
    <xf numFmtId="49" fontId="39" fillId="0" borderId="0" xfId="0" applyNumberFormat="1" applyFont="1" applyAlignment="1">
      <alignment horizontal="center" wrapText="1"/>
    </xf>
    <xf numFmtId="49" fontId="41" fillId="0" borderId="0" xfId="0" applyNumberFormat="1" applyFont="1" applyAlignment="1">
      <alignment horizontal="center" vertical="center" wrapText="1"/>
    </xf>
    <xf numFmtId="49" fontId="38" fillId="0" borderId="0" xfId="0" applyNumberFormat="1" applyFont="1" applyAlignment="1">
      <alignment horizontal="center" wrapText="1"/>
    </xf>
    <xf numFmtId="49" fontId="4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8" fillId="9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165" fontId="39" fillId="2" borderId="0" xfId="0" applyNumberFormat="1" applyFont="1" applyFill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165" fontId="3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/>
    </xf>
    <xf numFmtId="165" fontId="28" fillId="2" borderId="0" xfId="0" applyNumberFormat="1" applyFont="1" applyFill="1" applyAlignment="1">
      <alignment horizontal="center" vertical="center"/>
    </xf>
    <xf numFmtId="0" fontId="50" fillId="4" borderId="0" xfId="0" applyFont="1" applyFill="1" applyAlignment="1">
      <alignment horizontal="center" vertical="center" wrapText="1"/>
    </xf>
    <xf numFmtId="165" fontId="39" fillId="4" borderId="0" xfId="0" applyNumberFormat="1" applyFont="1" applyFill="1" applyAlignment="1">
      <alignment horizontal="center" vertical="center"/>
    </xf>
    <xf numFmtId="0" fontId="3" fillId="10" borderId="0" xfId="0" applyFont="1" applyFill="1" applyAlignment="1">
      <alignment horizontal="left" vertical="center"/>
    </xf>
    <xf numFmtId="0" fontId="18" fillId="7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9" fillId="4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left" vertical="center"/>
    </xf>
    <xf numFmtId="165" fontId="39" fillId="2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1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7"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000000"/>
      </font>
      <border>
        <bottom style="medium">
          <color rgb="FF4472C4"/>
        </bottom>
      </border>
    </dxf>
    <dxf>
      <font>
        <color rgb="FF000000"/>
      </font>
      <border>
        <left style="thin">
          <color rgb="FF4472C4"/>
        </left>
        <right style="thin">
          <color rgb="FF4472C4"/>
        </right>
        <top style="thin">
          <color rgb="FF4472C4"/>
        </top>
        <bottom style="thin">
          <color rgb="FF4472C4"/>
        </bottom>
        <vertical style="thin">
          <color rgb="FF4472C4"/>
        </vertical>
        <horizontal style="thin">
          <color rgb="FF4472C4"/>
        </horizontal>
      </border>
    </dxf>
  </dxfs>
  <tableStyles count="1" defaultTableStyle="TableStyleMedium9" defaultPivotStyle="PivotStyleLight16">
    <tableStyle name="TableStyleLight16 2" pivot="0" count="7" xr9:uid="{BBB86366-22EA-0B4B-A3B5-3507085E5EE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B3F92"/>
      <color rgb="FFEBEBEB"/>
      <color rgb="FF47A35B"/>
      <color rgb="FF899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/Users/pucci/Google%20Drive/NIAN/FOTOS%20PROFESIONALES/PNG/iluminacion%20nian%2006-05-160153.png" TargetMode="External"/><Relationship Id="rId21" Type="http://schemas.openxmlformats.org/officeDocument/2006/relationships/image" Target="../media/image16.png"/><Relationship Id="rId42" Type="http://schemas.openxmlformats.org/officeDocument/2006/relationships/image" Target="/Users/pucci/Google%20Drive/NIAN/FOTOS%20PROFESIONALES/PNG/_DSC0208.png" TargetMode="External"/><Relationship Id="rId47" Type="http://schemas.openxmlformats.org/officeDocument/2006/relationships/image" Target="/Users/pucci/Google%20Drive/NIAN/FOTOS%20PROFESIONALES/PNG/ar111%20simple%20.png" TargetMode="External"/><Relationship Id="rId63" Type="http://schemas.openxmlformats.org/officeDocument/2006/relationships/image" Target="../media/image41.png"/><Relationship Id="rId68" Type="http://schemas.openxmlformats.org/officeDocument/2006/relationships/image" Target="../media/image46.png"/><Relationship Id="rId16" Type="http://schemas.openxmlformats.org/officeDocument/2006/relationships/image" Target="/Users/pucci/Google%20Drive/NIAN/FOTOS%20PROFESIONALES/PNG/iluminacion%20nian%2006-05-160146.png" TargetMode="External"/><Relationship Id="rId11" Type="http://schemas.openxmlformats.org/officeDocument/2006/relationships/image" Target="../media/image11.png"/><Relationship Id="rId32" Type="http://schemas.openxmlformats.org/officeDocument/2006/relationships/image" Target="/Users/pucci/Google%20Drive/NIAN/FOTOS%20PROFESIONALES/PNG/iluminacion%20nian%2006-05-160152.png" TargetMode="External"/><Relationship Id="rId37" Type="http://schemas.openxmlformats.org/officeDocument/2006/relationships/image" Target="../media/image24.png"/><Relationship Id="rId53" Type="http://schemas.openxmlformats.org/officeDocument/2006/relationships/image" Target="/Users/pucci/Google%20Drive/NIAN/FOTOS%20PROFESIONALES/PNG/Nian%202-05-173925b.png" TargetMode="External"/><Relationship Id="rId58" Type="http://schemas.openxmlformats.org/officeDocument/2006/relationships/image" Target="../media/image36.png"/><Relationship Id="rId74" Type="http://schemas.openxmlformats.org/officeDocument/2006/relationships/image" Target="../media/image52.jpeg"/><Relationship Id="rId79" Type="http://schemas.openxmlformats.org/officeDocument/2006/relationships/image" Target="../media/image57.png"/><Relationship Id="rId5" Type="http://schemas.openxmlformats.org/officeDocument/2006/relationships/image" Target="../media/image8.png"/><Relationship Id="rId61" Type="http://schemas.openxmlformats.org/officeDocument/2006/relationships/image" Target="../media/image39.jpeg"/><Relationship Id="rId82" Type="http://schemas.openxmlformats.org/officeDocument/2006/relationships/image" Target="../media/image60.png"/><Relationship Id="rId19" Type="http://schemas.openxmlformats.org/officeDocument/2006/relationships/image" Target="../media/image15.png"/><Relationship Id="rId14" Type="http://schemas.openxmlformats.org/officeDocument/2006/relationships/image" Target="/Users/pucci/Google%20Drive/NIAN/FOTOS%20PROFESIONALES/PNG/iluminacion%20nian%2006-05-160148.png" TargetMode="External"/><Relationship Id="rId22" Type="http://schemas.openxmlformats.org/officeDocument/2006/relationships/image" Target="/Users/pucci/Google%20Drive/NIAN/FOTOS%20PROFESIONALES/PNG/iluminacion%20nian%2006-05-160141.png" TargetMode="External"/><Relationship Id="rId27" Type="http://schemas.openxmlformats.org/officeDocument/2006/relationships/image" Target="../media/image19.png"/><Relationship Id="rId30" Type="http://schemas.openxmlformats.org/officeDocument/2006/relationships/image" Target="/Users/pucci/Google%20Drive/NIAN/FOTOS%20PROFESIONALES/PNG/iluminacion%20nian%2006-05-160164.png" TargetMode="External"/><Relationship Id="rId35" Type="http://schemas.openxmlformats.org/officeDocument/2006/relationships/image" Target="../media/image23.png"/><Relationship Id="rId43" Type="http://schemas.openxmlformats.org/officeDocument/2006/relationships/image" Target="../media/image27.png"/><Relationship Id="rId48" Type="http://schemas.openxmlformats.org/officeDocument/2006/relationships/image" Target="../media/image30.png"/><Relationship Id="rId56" Type="http://schemas.openxmlformats.org/officeDocument/2006/relationships/image" Target="../media/image34.png"/><Relationship Id="rId64" Type="http://schemas.openxmlformats.org/officeDocument/2006/relationships/image" Target="../media/image42.png"/><Relationship Id="rId69" Type="http://schemas.openxmlformats.org/officeDocument/2006/relationships/image" Target="../media/image47.png"/><Relationship Id="rId77" Type="http://schemas.openxmlformats.org/officeDocument/2006/relationships/image" Target="../media/image55.png"/><Relationship Id="rId8" Type="http://schemas.openxmlformats.org/officeDocument/2006/relationships/image" Target="/Users/pucci/Google%20Drive/NIAN/FOTOS%20PROFESIONALES/PNG/iluminacion%20nian%2006-05-160132.png" TargetMode="External"/><Relationship Id="rId51" Type="http://schemas.openxmlformats.org/officeDocument/2006/relationships/image" Target="/Users/pucci/Google%20Drive/NIAN/FOTOS%20PROFESIONALES/PNG/100-T-NG.png" TargetMode="External"/><Relationship Id="rId72" Type="http://schemas.openxmlformats.org/officeDocument/2006/relationships/image" Target="../media/image50.png"/><Relationship Id="rId80" Type="http://schemas.openxmlformats.org/officeDocument/2006/relationships/image" Target="../media/image58.png"/><Relationship Id="rId3" Type="http://schemas.openxmlformats.org/officeDocument/2006/relationships/image" Target="../media/image6.png"/><Relationship Id="rId12" Type="http://schemas.openxmlformats.org/officeDocument/2006/relationships/image" Target="/Users/pucci/Google%20Drive/NIAN/FOTOS%20PROFESIONALES/PNG/iluminacion%20nian%2006-05-160139.png" TargetMode="External"/><Relationship Id="rId17" Type="http://schemas.openxmlformats.org/officeDocument/2006/relationships/image" Target="../media/image14.png"/><Relationship Id="rId25" Type="http://schemas.openxmlformats.org/officeDocument/2006/relationships/image" Target="../media/image18.png"/><Relationship Id="rId33" Type="http://schemas.openxmlformats.org/officeDocument/2006/relationships/image" Target="../media/image22.png"/><Relationship Id="rId38" Type="http://schemas.openxmlformats.org/officeDocument/2006/relationships/image" Target="/Users/pucci/Google%20Drive/NIAN/FOTOS%20PROFESIONALES/PNG/_DSC0212.png" TargetMode="External"/><Relationship Id="rId46" Type="http://schemas.openxmlformats.org/officeDocument/2006/relationships/image" Target="../media/image29.png"/><Relationship Id="rId59" Type="http://schemas.openxmlformats.org/officeDocument/2006/relationships/image" Target="../media/image37.png"/><Relationship Id="rId67" Type="http://schemas.openxmlformats.org/officeDocument/2006/relationships/image" Target="../media/image45.png"/><Relationship Id="rId20" Type="http://schemas.openxmlformats.org/officeDocument/2006/relationships/image" Target="/Users/pucci/Google%20Drive/NIAN/FOTOS%20PROFESIONALES/PNG/iluminacion%20nian%2006-05-160134.png" TargetMode="External"/><Relationship Id="rId41" Type="http://schemas.openxmlformats.org/officeDocument/2006/relationships/image" Target="../media/image26.png"/><Relationship Id="rId54" Type="http://schemas.openxmlformats.org/officeDocument/2006/relationships/image" Target="../media/image33.png"/><Relationship Id="rId62" Type="http://schemas.openxmlformats.org/officeDocument/2006/relationships/image" Target="../media/image40.png"/><Relationship Id="rId70" Type="http://schemas.openxmlformats.org/officeDocument/2006/relationships/image" Target="../media/image48.png"/><Relationship Id="rId75" Type="http://schemas.openxmlformats.org/officeDocument/2006/relationships/image" Target="../media/image53.png"/><Relationship Id="rId1" Type="http://schemas.openxmlformats.org/officeDocument/2006/relationships/image" Target="../media/image4.png"/><Relationship Id="rId6" Type="http://schemas.openxmlformats.org/officeDocument/2006/relationships/image" Target="/Users/pucci/Google%20Drive/NIAN/FOTOS%20PROFESIONALES/PNG/iluminacion%20nian%2006-05-160131.png" TargetMode="External"/><Relationship Id="rId15" Type="http://schemas.openxmlformats.org/officeDocument/2006/relationships/image" Target="../media/image13.png"/><Relationship Id="rId23" Type="http://schemas.openxmlformats.org/officeDocument/2006/relationships/image" Target="../media/image17.png"/><Relationship Id="rId28" Type="http://schemas.openxmlformats.org/officeDocument/2006/relationships/image" Target="/Users/pucci/Google%20Drive/NIAN/FOTOS%20PROFESIONALES/PNG/iluminacion%20nian%2006-05-160151.png" TargetMode="External"/><Relationship Id="rId36" Type="http://schemas.openxmlformats.org/officeDocument/2006/relationships/image" Target="/Users/pucci/Google%20Drive/NIAN/FOTOS%20PROFESIONALES/PNG/_DSC0210.png" TargetMode="External"/><Relationship Id="rId49" Type="http://schemas.openxmlformats.org/officeDocument/2006/relationships/image" Target="/Users/pucci/Google%20Drive/NIAN/FOTOS%20PROFESIONALES/PNG/caja%20ar%20triple.png" TargetMode="External"/><Relationship Id="rId57" Type="http://schemas.openxmlformats.org/officeDocument/2006/relationships/image" Target="../media/image35.png"/><Relationship Id="rId10" Type="http://schemas.openxmlformats.org/officeDocument/2006/relationships/image" Target="/Users/pucci/Google%20Drive/NIAN/FOTOS%20PROFESIONALES/PNG/iluminacion%20nian%2006-05-160135.png" TargetMode="External"/><Relationship Id="rId31" Type="http://schemas.openxmlformats.org/officeDocument/2006/relationships/image" Target="../media/image21.png"/><Relationship Id="rId44" Type="http://schemas.openxmlformats.org/officeDocument/2006/relationships/image" Target="../media/image28.png"/><Relationship Id="rId52" Type="http://schemas.openxmlformats.org/officeDocument/2006/relationships/image" Target="../media/image32.png"/><Relationship Id="rId60" Type="http://schemas.openxmlformats.org/officeDocument/2006/relationships/image" Target="../media/image38.jpeg"/><Relationship Id="rId65" Type="http://schemas.openxmlformats.org/officeDocument/2006/relationships/image" Target="../media/image43.png"/><Relationship Id="rId73" Type="http://schemas.openxmlformats.org/officeDocument/2006/relationships/image" Target="../media/image51.jpeg"/><Relationship Id="rId78" Type="http://schemas.openxmlformats.org/officeDocument/2006/relationships/image" Target="../media/image56.png"/><Relationship Id="rId81" Type="http://schemas.openxmlformats.org/officeDocument/2006/relationships/image" Target="../media/image59.png"/><Relationship Id="rId4" Type="http://schemas.openxmlformats.org/officeDocument/2006/relationships/image" Target="../media/image7.png"/><Relationship Id="rId9" Type="http://schemas.openxmlformats.org/officeDocument/2006/relationships/image" Target="../media/image10.png"/><Relationship Id="rId13" Type="http://schemas.openxmlformats.org/officeDocument/2006/relationships/image" Target="../media/image12.png"/><Relationship Id="rId18" Type="http://schemas.openxmlformats.org/officeDocument/2006/relationships/image" Target="/Users/pucci/Google%20Drive/NIAN/FOTOS%20PROFESIONALES/PNG/iluminacion%20nian%2006-05-160133.png" TargetMode="External"/><Relationship Id="rId39" Type="http://schemas.openxmlformats.org/officeDocument/2006/relationships/image" Target="../media/image25.png"/><Relationship Id="rId34" Type="http://schemas.openxmlformats.org/officeDocument/2006/relationships/image" Target="/Users/pucci/Google%20Drive/NIAN/FOTOS%20PROFESIONALES/PNG/_DSC0209.png" TargetMode="External"/><Relationship Id="rId50" Type="http://schemas.openxmlformats.org/officeDocument/2006/relationships/image" Target="../media/image31.png"/><Relationship Id="rId55" Type="http://schemas.openxmlformats.org/officeDocument/2006/relationships/image" Target="/Users/pucci/Google%20Drive/NIAN/FOTOS%20PROFESIONALES/PNG/Nian%202-05-173933b.png" TargetMode="External"/><Relationship Id="rId76" Type="http://schemas.openxmlformats.org/officeDocument/2006/relationships/image" Target="../media/image54.png"/><Relationship Id="rId7" Type="http://schemas.openxmlformats.org/officeDocument/2006/relationships/image" Target="../media/image9.png"/><Relationship Id="rId71" Type="http://schemas.openxmlformats.org/officeDocument/2006/relationships/image" Target="../media/image49.png"/><Relationship Id="rId2" Type="http://schemas.openxmlformats.org/officeDocument/2006/relationships/image" Target="../media/image5.png"/><Relationship Id="rId29" Type="http://schemas.openxmlformats.org/officeDocument/2006/relationships/image" Target="../media/image20.png"/><Relationship Id="rId24" Type="http://schemas.openxmlformats.org/officeDocument/2006/relationships/image" Target="/Users/pucci/Google%20Drive/NIAN/FOTOS%20PROFESIONALES/PNG/iluminacion%20nian%2006-05-160143.png" TargetMode="External"/><Relationship Id="rId40" Type="http://schemas.openxmlformats.org/officeDocument/2006/relationships/image" Target="/Users/pucci/Google%20Drive/NIAN/FOTOS%20PROFESIONALES/PNG/Nian%2019-09-1931315.png" TargetMode="External"/><Relationship Id="rId45" Type="http://schemas.openxmlformats.org/officeDocument/2006/relationships/image" Target="/Users/pucci/Google%20Drive/NIAN/FOTOS%20PROFESIONALES/PNG/_DSC0220%201.png" TargetMode="External"/><Relationship Id="rId66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1</xdr:row>
      <xdr:rowOff>102656</xdr:rowOff>
    </xdr:from>
    <xdr:to>
      <xdr:col>8</xdr:col>
      <xdr:colOff>3447</xdr:colOff>
      <xdr:row>8</xdr:row>
      <xdr:rowOff>102656</xdr:rowOff>
    </xdr:to>
    <xdr:pic>
      <xdr:nvPicPr>
        <xdr:cNvPr id="38145" name="Imagen 6">
          <a:extLst>
            <a:ext uri="{FF2B5EF4-FFF2-40B4-BE49-F238E27FC236}">
              <a16:creationId xmlns:a16="http://schemas.microsoft.com/office/drawing/2014/main" id="{4EAC915E-711F-DD78-E7FF-62B0DECF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133" y="300212"/>
          <a:ext cx="3776758" cy="138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225049</xdr:colOff>
      <xdr:row>25</xdr:row>
      <xdr:rowOff>31421</xdr:rowOff>
    </xdr:from>
    <xdr:to>
      <xdr:col>6</xdr:col>
      <xdr:colOff>474483</xdr:colOff>
      <xdr:row>25</xdr:row>
      <xdr:rowOff>31421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6B0F4D08-51CF-466B-A495-BCEFF3A96FF2}"/>
            </a:ext>
          </a:extLst>
        </xdr:cNvPr>
        <xdr:cNvCxnSpPr/>
      </xdr:nvCxnSpPr>
      <xdr:spPr>
        <a:xfrm>
          <a:off x="3608329" y="5677841"/>
          <a:ext cx="249434" cy="0"/>
        </a:xfrm>
        <a:prstGeom prst="straightConnector1">
          <a:avLst/>
        </a:prstGeom>
        <a:ln w="38100">
          <a:solidFill>
            <a:srgbClr val="5C81BA"/>
          </a:solidFill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224535</xdr:colOff>
      <xdr:row>27</xdr:row>
      <xdr:rowOff>6132</xdr:rowOff>
    </xdr:from>
    <xdr:to>
      <xdr:col>6</xdr:col>
      <xdr:colOff>476293</xdr:colOff>
      <xdr:row>27</xdr:row>
      <xdr:rowOff>6132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B5BAC222-1B88-41F9-93EB-FE3D44580312}"/>
            </a:ext>
          </a:extLst>
        </xdr:cNvPr>
        <xdr:cNvCxnSpPr/>
      </xdr:nvCxnSpPr>
      <xdr:spPr>
        <a:xfrm>
          <a:off x="3607815" y="6033552"/>
          <a:ext cx="251758" cy="0"/>
        </a:xfrm>
        <a:prstGeom prst="straightConnector1">
          <a:avLst/>
        </a:prstGeom>
        <a:ln w="38100">
          <a:solidFill>
            <a:srgbClr val="5C81BA"/>
          </a:solidFill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428221</xdr:colOff>
      <xdr:row>14</xdr:row>
      <xdr:rowOff>54945</xdr:rowOff>
    </xdr:from>
    <xdr:to>
      <xdr:col>10</xdr:col>
      <xdr:colOff>287371</xdr:colOff>
      <xdr:row>17</xdr:row>
      <xdr:rowOff>185231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D4E81-7DBE-4B72-A37D-4C2DE9794B29}"/>
            </a:ext>
          </a:extLst>
        </xdr:cNvPr>
        <xdr:cNvSpPr txBox="1"/>
      </xdr:nvSpPr>
      <xdr:spPr>
        <a:xfrm>
          <a:off x="5934644" y="2965748"/>
          <a:ext cx="1249661" cy="705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 i="0">
              <a:latin typeface="TT Norms Pro ExtraBlack" panose="02000503030000020003" pitchFamily="2" charset="0"/>
            </a:rPr>
            <a:t>-4%</a:t>
          </a:r>
        </a:p>
      </xdr:txBody>
    </xdr:sp>
    <xdr:clientData/>
  </xdr:twoCellAnchor>
  <xdr:twoCellAnchor>
    <xdr:from>
      <xdr:col>8</xdr:col>
      <xdr:colOff>442040</xdr:colOff>
      <xdr:row>18</xdr:row>
      <xdr:rowOff>95976</xdr:rowOff>
    </xdr:from>
    <xdr:to>
      <xdr:col>10</xdr:col>
      <xdr:colOff>160677</xdr:colOff>
      <xdr:row>22</xdr:row>
      <xdr:rowOff>126415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C4CACF9-92EF-490E-8D2C-FC3EA713FD79}"/>
            </a:ext>
          </a:extLst>
        </xdr:cNvPr>
        <xdr:cNvSpPr txBox="1"/>
      </xdr:nvSpPr>
      <xdr:spPr>
        <a:xfrm>
          <a:off x="5948463" y="3785465"/>
          <a:ext cx="1109148" cy="827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 i="0">
              <a:latin typeface="TT Norms Pro ExtraBlack" panose="02000503030000020003" pitchFamily="2" charset="0"/>
            </a:rPr>
            <a:t>-7%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21710</xdr:colOff>
      <xdr:row>0</xdr:row>
      <xdr:rowOff>87587</xdr:rowOff>
    </xdr:from>
    <xdr:to>
      <xdr:col>1</xdr:col>
      <xdr:colOff>1948793</xdr:colOff>
      <xdr:row>6</xdr:row>
      <xdr:rowOff>40702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BBB337-E4E0-B065-C98F-2066C1E37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8" t="20360" r="13555" b="16657"/>
        <a:stretch/>
      </xdr:blipFill>
      <xdr:spPr>
        <a:xfrm>
          <a:off x="21710" y="87587"/>
          <a:ext cx="2529238" cy="1179322"/>
        </a:xfrm>
        <a:prstGeom prst="rect">
          <a:avLst/>
        </a:prstGeom>
      </xdr:spPr>
    </xdr:pic>
    <xdr:clientData/>
  </xdr:twoCellAnchor>
  <xdr:twoCellAnchor editAs="oneCell">
    <xdr:from>
      <xdr:col>4</xdr:col>
      <xdr:colOff>758660</xdr:colOff>
      <xdr:row>0</xdr:row>
      <xdr:rowOff>32845</xdr:rowOff>
    </xdr:from>
    <xdr:to>
      <xdr:col>8</xdr:col>
      <xdr:colOff>98529</xdr:colOff>
      <xdr:row>5</xdr:row>
      <xdr:rowOff>85652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CAD608-FC46-DC4E-BE6E-0F0FDAC57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6" t="27487" r="6818" b="25964"/>
        <a:stretch/>
      </xdr:blipFill>
      <xdr:spPr>
        <a:xfrm>
          <a:off x="6878746" y="32845"/>
          <a:ext cx="2635300" cy="9834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62089</xdr:rowOff>
    </xdr:from>
    <xdr:to>
      <xdr:col>2</xdr:col>
      <xdr:colOff>41981</xdr:colOff>
      <xdr:row>28</xdr:row>
      <xdr:rowOff>109714</xdr:rowOff>
    </xdr:to>
    <xdr:pic>
      <xdr:nvPicPr>
        <xdr:cNvPr id="41580" name="Imagen 14">
          <a:extLst>
            <a:ext uri="{FF2B5EF4-FFF2-40B4-BE49-F238E27FC236}">
              <a16:creationId xmlns:a16="http://schemas.microsoft.com/office/drawing/2014/main" id="{B032F80B-3860-0CDB-8EB1-F48CD73D2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2533"/>
          <a:ext cx="1467203" cy="169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306917</xdr:colOff>
      <xdr:row>62</xdr:row>
      <xdr:rowOff>114653</xdr:rowOff>
    </xdr:from>
    <xdr:to>
      <xdr:col>1</xdr:col>
      <xdr:colOff>723195</xdr:colOff>
      <xdr:row>65</xdr:row>
      <xdr:rowOff>96485</xdr:rowOff>
    </xdr:to>
    <xdr:pic>
      <xdr:nvPicPr>
        <xdr:cNvPr id="41583" name="Imagen 20">
          <a:extLst>
            <a:ext uri="{FF2B5EF4-FFF2-40B4-BE49-F238E27FC236}">
              <a16:creationId xmlns:a16="http://schemas.microsoft.com/office/drawing/2014/main" id="{5B4211B5-EC7B-8261-52D2-96217B61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7" y="13237986"/>
          <a:ext cx="769056" cy="6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252613</xdr:colOff>
      <xdr:row>69</xdr:row>
      <xdr:rowOff>77554</xdr:rowOff>
    </xdr:from>
    <xdr:to>
      <xdr:col>1</xdr:col>
      <xdr:colOff>840341</xdr:colOff>
      <xdr:row>71</xdr:row>
      <xdr:rowOff>129124</xdr:rowOff>
    </xdr:to>
    <xdr:pic>
      <xdr:nvPicPr>
        <xdr:cNvPr id="41584" name="Imagen 24">
          <a:extLst>
            <a:ext uri="{FF2B5EF4-FFF2-40B4-BE49-F238E27FC236}">
              <a16:creationId xmlns:a16="http://schemas.microsoft.com/office/drawing/2014/main" id="{D1FE5C1F-62F8-1A7F-2162-A70CD532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613" y="14335519"/>
          <a:ext cx="942147" cy="43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288219</xdr:colOff>
      <xdr:row>66</xdr:row>
      <xdr:rowOff>37747</xdr:rowOff>
    </xdr:from>
    <xdr:to>
      <xdr:col>1</xdr:col>
      <xdr:colOff>771172</xdr:colOff>
      <xdr:row>69</xdr:row>
      <xdr:rowOff>377</xdr:rowOff>
    </xdr:to>
    <xdr:pic>
      <xdr:nvPicPr>
        <xdr:cNvPr id="41585" name="Imagen 26">
          <a:extLst>
            <a:ext uri="{FF2B5EF4-FFF2-40B4-BE49-F238E27FC236}">
              <a16:creationId xmlns:a16="http://schemas.microsoft.com/office/drawing/2014/main" id="{70F1CBF2-630E-BF37-0410-3BFE37F9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19" y="13979525"/>
          <a:ext cx="835731" cy="54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85</xdr:row>
      <xdr:rowOff>170752</xdr:rowOff>
    </xdr:from>
    <xdr:to>
      <xdr:col>1</xdr:col>
      <xdr:colOff>873478</xdr:colOff>
      <xdr:row>88</xdr:row>
      <xdr:rowOff>170752</xdr:rowOff>
    </xdr:to>
    <xdr:pic>
      <xdr:nvPicPr>
        <xdr:cNvPr id="41586" name="Imagen 36" descr="/Users/pucci/Google Drive/NIAN/FOTOS PROFESIONALES/PNG/iluminacion nian 06-05-160131.png">
          <a:extLst>
            <a:ext uri="{FF2B5EF4-FFF2-40B4-BE49-F238E27FC236}">
              <a16:creationId xmlns:a16="http://schemas.microsoft.com/office/drawing/2014/main" id="{AE9AD657-1127-E398-9884-C5F48B13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7128987"/>
          <a:ext cx="949438" cy="576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81</xdr:row>
      <xdr:rowOff>92950</xdr:rowOff>
    </xdr:from>
    <xdr:to>
      <xdr:col>1</xdr:col>
      <xdr:colOff>854428</xdr:colOff>
      <xdr:row>84</xdr:row>
      <xdr:rowOff>58292</xdr:rowOff>
    </xdr:to>
    <xdr:pic>
      <xdr:nvPicPr>
        <xdr:cNvPr id="41587" name="Imagen 38" descr="/Users/pucci/Google Drive/NIAN/FOTOS PROFESIONALES/PNG/iluminacion nian 06-05-160132.png">
          <a:extLst>
            <a:ext uri="{FF2B5EF4-FFF2-40B4-BE49-F238E27FC236}">
              <a16:creationId xmlns:a16="http://schemas.microsoft.com/office/drawing/2014/main" id="{A0E5C525-C53D-8C16-6055-A205CD95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250765"/>
          <a:ext cx="901813" cy="54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90</xdr:row>
      <xdr:rowOff>170752</xdr:rowOff>
    </xdr:from>
    <xdr:to>
      <xdr:col>1</xdr:col>
      <xdr:colOff>873478</xdr:colOff>
      <xdr:row>94</xdr:row>
      <xdr:rowOff>4298</xdr:rowOff>
    </xdr:to>
    <xdr:pic>
      <xdr:nvPicPr>
        <xdr:cNvPr id="41588" name="Imagen 40" descr="/Users/pucci/Google Drive/NIAN/FOTOS PROFESIONALES/PNG/iluminacion nian 06-05-160135.png">
          <a:extLst>
            <a:ext uri="{FF2B5EF4-FFF2-40B4-BE49-F238E27FC236}">
              <a16:creationId xmlns:a16="http://schemas.microsoft.com/office/drawing/2014/main" id="{C0BA7E04-98FB-FB57-993C-0AC68FA1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089491"/>
          <a:ext cx="911338" cy="595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95</xdr:row>
      <xdr:rowOff>154345</xdr:rowOff>
    </xdr:from>
    <xdr:to>
      <xdr:col>1</xdr:col>
      <xdr:colOff>930628</xdr:colOff>
      <xdr:row>99</xdr:row>
      <xdr:rowOff>19394</xdr:rowOff>
    </xdr:to>
    <xdr:pic>
      <xdr:nvPicPr>
        <xdr:cNvPr id="41589" name="Imagen 42" descr="/Users/pucci/Google Drive/NIAN/FOTOS PROFESIONALES/PNG/iluminacion nian 06-05-160139.png">
          <a:extLst>
            <a:ext uri="{FF2B5EF4-FFF2-40B4-BE49-F238E27FC236}">
              <a16:creationId xmlns:a16="http://schemas.microsoft.com/office/drawing/2014/main" id="{7E4FD512-BEA4-17D1-173E-A5AAA9D4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33589"/>
          <a:ext cx="1158988" cy="63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87360</xdr:rowOff>
    </xdr:from>
    <xdr:to>
      <xdr:col>2</xdr:col>
      <xdr:colOff>2469</xdr:colOff>
      <xdr:row>122</xdr:row>
      <xdr:rowOff>74799</xdr:rowOff>
    </xdr:to>
    <xdr:pic>
      <xdr:nvPicPr>
        <xdr:cNvPr id="41590" name="Imagen 14" descr="/Users/pucci/Google Drive/NIAN/FOTOS PROFESIONALES/PNG/iluminacion nian 06-05-160148.png">
          <a:extLst>
            <a:ext uri="{FF2B5EF4-FFF2-40B4-BE49-F238E27FC236}">
              <a16:creationId xmlns:a16="http://schemas.microsoft.com/office/drawing/2014/main" id="{042142A3-92EC-164E-8607-B42BCCDB1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9080"/>
          <a:ext cx="1300498" cy="356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68792</xdr:colOff>
      <xdr:row>117</xdr:row>
      <xdr:rowOff>21520</xdr:rowOff>
    </xdr:from>
    <xdr:to>
      <xdr:col>1</xdr:col>
      <xdr:colOff>761295</xdr:colOff>
      <xdr:row>119</xdr:row>
      <xdr:rowOff>11640</xdr:rowOff>
    </xdr:to>
    <xdr:pic>
      <xdr:nvPicPr>
        <xdr:cNvPr id="41591" name="Imagen 16" descr="/Users/pucci/Google Drive/NIAN/FOTOS PROFESIONALES/PNG/iluminacion nian 06-05-160146.png">
          <a:extLst>
            <a:ext uri="{FF2B5EF4-FFF2-40B4-BE49-F238E27FC236}">
              <a16:creationId xmlns:a16="http://schemas.microsoft.com/office/drawing/2014/main" id="{929B10E6-7456-A89E-6865-B551DAFE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2" y="24123298"/>
          <a:ext cx="1045281" cy="385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204611</xdr:colOff>
      <xdr:row>128</xdr:row>
      <xdr:rowOff>207434</xdr:rowOff>
    </xdr:from>
    <xdr:to>
      <xdr:col>1</xdr:col>
      <xdr:colOff>675495</xdr:colOff>
      <xdr:row>131</xdr:row>
      <xdr:rowOff>144739</xdr:rowOff>
    </xdr:to>
    <xdr:pic>
      <xdr:nvPicPr>
        <xdr:cNvPr id="41592" name="Imagen 18" descr="/Users/pucci/Google Drive/NIAN/FOTOS PROFESIONALES/PNG/iluminacion nian 06-05-160133.png">
          <a:extLst>
            <a:ext uri="{FF2B5EF4-FFF2-40B4-BE49-F238E27FC236}">
              <a16:creationId xmlns:a16="http://schemas.microsoft.com/office/drawing/2014/main" id="{60B0FEDE-F732-1EFE-071D-A6299734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11" y="26386367"/>
          <a:ext cx="826484" cy="55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145698</xdr:colOff>
      <xdr:row>133</xdr:row>
      <xdr:rowOff>56445</xdr:rowOff>
    </xdr:from>
    <xdr:to>
      <xdr:col>1</xdr:col>
      <xdr:colOff>762001</xdr:colOff>
      <xdr:row>136</xdr:row>
      <xdr:rowOff>30653</xdr:rowOff>
    </xdr:to>
    <xdr:pic>
      <xdr:nvPicPr>
        <xdr:cNvPr id="41593" name="Imagen 20" descr="/Users/pucci/Google Drive/NIAN/FOTOS PROFESIONALES/PNG/iluminacion nian 06-05-160134.png">
          <a:extLst>
            <a:ext uri="{FF2B5EF4-FFF2-40B4-BE49-F238E27FC236}">
              <a16:creationId xmlns:a16="http://schemas.microsoft.com/office/drawing/2014/main" id="{01F146BF-089F-F6CA-5E75-C9DA6511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98" y="27242912"/>
          <a:ext cx="971903" cy="55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85020</xdr:colOff>
      <xdr:row>152</xdr:row>
      <xdr:rowOff>0</xdr:rowOff>
    </xdr:from>
    <xdr:to>
      <xdr:col>1</xdr:col>
      <xdr:colOff>749300</xdr:colOff>
      <xdr:row>156</xdr:row>
      <xdr:rowOff>8709</xdr:rowOff>
    </xdr:to>
    <xdr:pic>
      <xdr:nvPicPr>
        <xdr:cNvPr id="41594" name="Imagen 22" descr="/Users/pucci/Google Drive/NIAN/FOTOS PROFESIONALES/PNG/iluminacion nian 06-05-160141.png">
          <a:extLst>
            <a:ext uri="{FF2B5EF4-FFF2-40B4-BE49-F238E27FC236}">
              <a16:creationId xmlns:a16="http://schemas.microsoft.com/office/drawing/2014/main" id="{8041E8C1-C765-DE59-35D6-1424EF74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20" y="30226000"/>
          <a:ext cx="1019880" cy="77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122062</xdr:colOff>
      <xdr:row>148</xdr:row>
      <xdr:rowOff>152400</xdr:rowOff>
    </xdr:from>
    <xdr:to>
      <xdr:col>1</xdr:col>
      <xdr:colOff>585637</xdr:colOff>
      <xdr:row>151</xdr:row>
      <xdr:rowOff>203153</xdr:rowOff>
    </xdr:to>
    <xdr:pic>
      <xdr:nvPicPr>
        <xdr:cNvPr id="41595" name="Imagen 24" descr="/Users/pucci/Google Drive/NIAN/FOTOS PROFESIONALES/PNG/iluminacion nian 06-05-160143.png">
          <a:extLst>
            <a:ext uri="{FF2B5EF4-FFF2-40B4-BE49-F238E27FC236}">
              <a16:creationId xmlns:a16="http://schemas.microsoft.com/office/drawing/2014/main" id="{1898A1F2-8B0A-1092-C9E5-DA8C2FED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62" y="29502100"/>
          <a:ext cx="819175" cy="698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142877</xdr:colOff>
      <xdr:row>170</xdr:row>
      <xdr:rowOff>85725</xdr:rowOff>
    </xdr:from>
    <xdr:to>
      <xdr:col>1</xdr:col>
      <xdr:colOff>740130</xdr:colOff>
      <xdr:row>174</xdr:row>
      <xdr:rowOff>180975</xdr:rowOff>
    </xdr:to>
    <xdr:pic>
      <xdr:nvPicPr>
        <xdr:cNvPr id="41596" name="Imagen 30" descr="/Users/pucci/Google Drive/NIAN/FOTOS PROFESIONALES/PNG/iluminacion nian 06-05-160153.png">
          <a:extLst>
            <a:ext uri="{FF2B5EF4-FFF2-40B4-BE49-F238E27FC236}">
              <a16:creationId xmlns:a16="http://schemas.microsoft.com/office/drawing/2014/main" id="{1F3C746E-04D1-C72E-20CC-41EEB400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33740725"/>
          <a:ext cx="95285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154871</xdr:colOff>
      <xdr:row>186</xdr:row>
      <xdr:rowOff>113947</xdr:rowOff>
    </xdr:from>
    <xdr:to>
      <xdr:col>1</xdr:col>
      <xdr:colOff>809274</xdr:colOff>
      <xdr:row>190</xdr:row>
      <xdr:rowOff>37747</xdr:rowOff>
    </xdr:to>
    <xdr:pic>
      <xdr:nvPicPr>
        <xdr:cNvPr id="41597" name="Imagen 32" descr="/Users/pucci/Google Drive/NIAN/FOTOS PROFESIONALES/PNG/iluminacion nian 06-05-160151.png">
          <a:extLst>
            <a:ext uri="{FF2B5EF4-FFF2-40B4-BE49-F238E27FC236}">
              <a16:creationId xmlns:a16="http://schemas.microsoft.com/office/drawing/2014/main" id="{0E5D5579-92E5-1286-8CFC-09FCED200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1" y="36855047"/>
          <a:ext cx="1010003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64560</xdr:colOff>
      <xdr:row>193</xdr:row>
      <xdr:rowOff>28575</xdr:rowOff>
    </xdr:from>
    <xdr:to>
      <xdr:col>1</xdr:col>
      <xdr:colOff>795163</xdr:colOff>
      <xdr:row>198</xdr:row>
      <xdr:rowOff>66676</xdr:rowOff>
    </xdr:to>
    <xdr:pic>
      <xdr:nvPicPr>
        <xdr:cNvPr id="41598" name="Imagen 34" descr="/Users/pucci/Google Drive/NIAN/FOTOS PROFESIONALES/PNG/iluminacion nian 06-05-160164.png">
          <a:extLst>
            <a:ext uri="{FF2B5EF4-FFF2-40B4-BE49-F238E27FC236}">
              <a16:creationId xmlns:a16="http://schemas.microsoft.com/office/drawing/2014/main" id="{0E6C5A0A-4512-04B1-FD0F-892323B6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60" y="38141275"/>
          <a:ext cx="1086203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88196</xdr:colOff>
      <xdr:row>199</xdr:row>
      <xdr:rowOff>123825</xdr:rowOff>
    </xdr:from>
    <xdr:to>
      <xdr:col>1</xdr:col>
      <xdr:colOff>837849</xdr:colOff>
      <xdr:row>205</xdr:row>
      <xdr:rowOff>28575</xdr:rowOff>
    </xdr:to>
    <xdr:pic>
      <xdr:nvPicPr>
        <xdr:cNvPr id="41599" name="Imagen 36" descr="/Users/pucci/Google Drive/NIAN/FOTOS PROFESIONALES/PNG/iluminacion nian 06-05-160152.png">
          <a:extLst>
            <a:ext uri="{FF2B5EF4-FFF2-40B4-BE49-F238E27FC236}">
              <a16:creationId xmlns:a16="http://schemas.microsoft.com/office/drawing/2014/main" id="{97620D1C-AD1A-1238-7773-61A43C0B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96" y="39379525"/>
          <a:ext cx="110525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243615</xdr:colOff>
      <xdr:row>237</xdr:row>
      <xdr:rowOff>121515</xdr:rowOff>
    </xdr:from>
    <xdr:to>
      <xdr:col>1</xdr:col>
      <xdr:colOff>793243</xdr:colOff>
      <xdr:row>240</xdr:row>
      <xdr:rowOff>7216</xdr:rowOff>
    </xdr:to>
    <xdr:pic>
      <xdr:nvPicPr>
        <xdr:cNvPr id="41600" name="Imagen 2" descr="/Users/pucci/Google Drive/NIAN/FOTOS PROFESIONALES/PNG/_DSC0209.png">
          <a:extLst>
            <a:ext uri="{FF2B5EF4-FFF2-40B4-BE49-F238E27FC236}">
              <a16:creationId xmlns:a16="http://schemas.microsoft.com/office/drawing/2014/main" id="{01D01366-27D7-59B7-304A-011C1CAF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615" y="46768615"/>
          <a:ext cx="905228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243615</xdr:colOff>
      <xdr:row>233</xdr:row>
      <xdr:rowOff>94960</xdr:rowOff>
    </xdr:from>
    <xdr:to>
      <xdr:col>1</xdr:col>
      <xdr:colOff>793243</xdr:colOff>
      <xdr:row>235</xdr:row>
      <xdr:rowOff>171159</xdr:rowOff>
    </xdr:to>
    <xdr:pic>
      <xdr:nvPicPr>
        <xdr:cNvPr id="41601" name="Imagen 4" descr="/Users/pucci/Google Drive/NIAN/FOTOS PROFESIONALES/PNG/_DSC0210.png">
          <a:extLst>
            <a:ext uri="{FF2B5EF4-FFF2-40B4-BE49-F238E27FC236}">
              <a16:creationId xmlns:a16="http://schemas.microsoft.com/office/drawing/2014/main" id="{F7594091-95FC-4ED1-12F8-F36F38ED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615" y="45980060"/>
          <a:ext cx="905228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262375</xdr:colOff>
      <xdr:row>225</xdr:row>
      <xdr:rowOff>15875</xdr:rowOff>
    </xdr:from>
    <xdr:to>
      <xdr:col>1</xdr:col>
      <xdr:colOff>707228</xdr:colOff>
      <xdr:row>227</xdr:row>
      <xdr:rowOff>88900</xdr:rowOff>
    </xdr:to>
    <xdr:pic>
      <xdr:nvPicPr>
        <xdr:cNvPr id="41602" name="Imagen 6" descr="/Users/pucci/Google Drive/NIAN/FOTOS PROFESIONALES/PNG/_DSC0212.png">
          <a:extLst>
            <a:ext uri="{FF2B5EF4-FFF2-40B4-BE49-F238E27FC236}">
              <a16:creationId xmlns:a16="http://schemas.microsoft.com/office/drawing/2014/main" id="{A7732B6B-CA44-4127-D85C-7EE8CD9C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75" y="44364275"/>
          <a:ext cx="80045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208690</xdr:colOff>
      <xdr:row>229</xdr:row>
      <xdr:rowOff>12700</xdr:rowOff>
    </xdr:from>
    <xdr:to>
      <xdr:col>1</xdr:col>
      <xdr:colOff>777368</xdr:colOff>
      <xdr:row>232</xdr:row>
      <xdr:rowOff>79374</xdr:rowOff>
    </xdr:to>
    <xdr:pic>
      <xdr:nvPicPr>
        <xdr:cNvPr id="41603" name="Imagen 8" descr="/Users/pucci/Google Drive/NIAN/FOTOS PROFESIONALES/PNG/Nian 19-09-1931315.png">
          <a:extLst>
            <a:ext uri="{FF2B5EF4-FFF2-40B4-BE49-F238E27FC236}">
              <a16:creationId xmlns:a16="http://schemas.microsoft.com/office/drawing/2014/main" id="{124B5C3B-D3E7-062F-18C3-88F64255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90" y="45135800"/>
          <a:ext cx="924278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46765</xdr:colOff>
      <xdr:row>244</xdr:row>
      <xdr:rowOff>12691</xdr:rowOff>
    </xdr:from>
    <xdr:to>
      <xdr:col>1</xdr:col>
      <xdr:colOff>910718</xdr:colOff>
      <xdr:row>246</xdr:row>
      <xdr:rowOff>75904</xdr:rowOff>
    </xdr:to>
    <xdr:pic>
      <xdr:nvPicPr>
        <xdr:cNvPr id="41604" name="Imagen 10" descr="/Users/pucci/Google Drive/NIAN/FOTOS PROFESIONALES/PNG/_DSC0208.png">
          <a:extLst>
            <a:ext uri="{FF2B5EF4-FFF2-40B4-BE49-F238E27FC236}">
              <a16:creationId xmlns:a16="http://schemas.microsoft.com/office/drawing/2014/main" id="{7B9BBCDC-8DE9-AA59-160D-6A037F3E1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5" y="48031391"/>
          <a:ext cx="1219553" cy="444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21365</xdr:colOff>
      <xdr:row>249</xdr:row>
      <xdr:rowOff>60325</xdr:rowOff>
    </xdr:from>
    <xdr:to>
      <xdr:col>2</xdr:col>
      <xdr:colOff>1578</xdr:colOff>
      <xdr:row>251</xdr:row>
      <xdr:rowOff>12700</xdr:rowOff>
    </xdr:to>
    <xdr:pic>
      <xdr:nvPicPr>
        <xdr:cNvPr id="41605" name="Imagen 12">
          <a:extLst>
            <a:ext uri="{FF2B5EF4-FFF2-40B4-BE49-F238E27FC236}">
              <a16:creationId xmlns:a16="http://schemas.microsoft.com/office/drawing/2014/main" id="{EC13015B-DF7E-FB44-F3D8-7792C4AD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5" y="49069625"/>
          <a:ext cx="1326413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158175</xdr:colOff>
      <xdr:row>282</xdr:row>
      <xdr:rowOff>0</xdr:rowOff>
    </xdr:from>
    <xdr:to>
      <xdr:col>1</xdr:col>
      <xdr:colOff>898303</xdr:colOff>
      <xdr:row>285</xdr:row>
      <xdr:rowOff>142875</xdr:rowOff>
    </xdr:to>
    <xdr:pic>
      <xdr:nvPicPr>
        <xdr:cNvPr id="41606" name="Imagen 14" descr="/Users/pucci/Google Drive/NIAN/FOTOS PROFESIONALES/PNG/_DSC0220 1.png">
          <a:extLst>
            <a:ext uri="{FF2B5EF4-FFF2-40B4-BE49-F238E27FC236}">
              <a16:creationId xmlns:a16="http://schemas.microsoft.com/office/drawing/2014/main" id="{FC64FAA9-C352-E013-32D5-39707CF7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r:link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75" y="55841900"/>
          <a:ext cx="109572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272475</xdr:colOff>
      <xdr:row>278</xdr:row>
      <xdr:rowOff>53975</xdr:rowOff>
    </xdr:from>
    <xdr:to>
      <xdr:col>1</xdr:col>
      <xdr:colOff>755428</xdr:colOff>
      <xdr:row>280</xdr:row>
      <xdr:rowOff>180974</xdr:rowOff>
    </xdr:to>
    <xdr:pic>
      <xdr:nvPicPr>
        <xdr:cNvPr id="41607" name="Imagen 16" descr="/Users/pucci/Google Drive/NIAN/FOTOS PROFESIONALES/PNG/ar111 simple .png">
          <a:extLst>
            <a:ext uri="{FF2B5EF4-FFF2-40B4-BE49-F238E27FC236}">
              <a16:creationId xmlns:a16="http://schemas.microsoft.com/office/drawing/2014/main" id="{C8C71F27-23A4-A44D-D0F7-6567EC1F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r:link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75" y="54994175"/>
          <a:ext cx="838553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81975</xdr:colOff>
      <xdr:row>285</xdr:row>
      <xdr:rowOff>142875</xdr:rowOff>
    </xdr:from>
    <xdr:to>
      <xdr:col>2</xdr:col>
      <xdr:colOff>2953</xdr:colOff>
      <xdr:row>289</xdr:row>
      <xdr:rowOff>1</xdr:rowOff>
    </xdr:to>
    <xdr:pic>
      <xdr:nvPicPr>
        <xdr:cNvPr id="41608" name="Imagen 18" descr="/Users/pucci/Google Drive/NIAN/FOTOS PROFESIONALES/PNG/caja ar triple.png">
          <a:extLst>
            <a:ext uri="{FF2B5EF4-FFF2-40B4-BE49-F238E27FC236}">
              <a16:creationId xmlns:a16="http://schemas.microsoft.com/office/drawing/2014/main" id="{1D34EC10-C7F4-4E79-E9D1-3125139D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r:link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75" y="56556275"/>
          <a:ext cx="1276703" cy="61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102577</xdr:colOff>
      <xdr:row>359</xdr:row>
      <xdr:rowOff>96470</xdr:rowOff>
    </xdr:from>
    <xdr:to>
      <xdr:col>1</xdr:col>
      <xdr:colOff>836843</xdr:colOff>
      <xdr:row>363</xdr:row>
      <xdr:rowOff>55617</xdr:rowOff>
    </xdr:to>
    <xdr:pic>
      <xdr:nvPicPr>
        <xdr:cNvPr id="41609" name="Imagen 24" descr="/Users/pucci/Google Drive/NIAN/FOTOS PROFESIONALES/PNG/100-T-NG.png">
          <a:extLst>
            <a:ext uri="{FF2B5EF4-FFF2-40B4-BE49-F238E27FC236}">
              <a16:creationId xmlns:a16="http://schemas.microsoft.com/office/drawing/2014/main" id="{917D6FDC-21F6-6398-875B-86FB23D1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r:link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8177" y="70924370"/>
          <a:ext cx="734266" cy="72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355</xdr:row>
      <xdr:rowOff>13526</xdr:rowOff>
    </xdr:from>
    <xdr:to>
      <xdr:col>1</xdr:col>
      <xdr:colOff>809978</xdr:colOff>
      <xdr:row>359</xdr:row>
      <xdr:rowOff>1396</xdr:rowOff>
    </xdr:to>
    <xdr:pic>
      <xdr:nvPicPr>
        <xdr:cNvPr id="41610" name="Imagen 26" descr="/Users/pucci/Google Drive/NIAN/FOTOS PROFESIONALES/PNG/Nian 2-05-173925b.png">
          <a:extLst>
            <a:ext uri="{FF2B5EF4-FFF2-40B4-BE49-F238E27FC236}">
              <a16:creationId xmlns:a16="http://schemas.microsoft.com/office/drawing/2014/main" id="{A1961660-E908-81ED-D7C5-E4B7DF0DC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r:link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0079426"/>
          <a:ext cx="746478" cy="74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350</xdr:row>
      <xdr:rowOff>194472</xdr:rowOff>
    </xdr:from>
    <xdr:to>
      <xdr:col>1</xdr:col>
      <xdr:colOff>886178</xdr:colOff>
      <xdr:row>355</xdr:row>
      <xdr:rowOff>23020</xdr:rowOff>
    </xdr:to>
    <xdr:pic>
      <xdr:nvPicPr>
        <xdr:cNvPr id="41611" name="Imagen 28" descr="/Users/pucci/Google Drive/NIAN/FOTOS PROFESIONALES/PNG/Nian 2-05-173933b.png">
          <a:extLst>
            <a:ext uri="{FF2B5EF4-FFF2-40B4-BE49-F238E27FC236}">
              <a16:creationId xmlns:a16="http://schemas.microsoft.com/office/drawing/2014/main" id="{53983488-F47A-AC7C-6F0B-AFBB6018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r:link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69269772"/>
          <a:ext cx="829028" cy="81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34350</xdr:colOff>
      <xdr:row>288</xdr:row>
      <xdr:rowOff>38100</xdr:rowOff>
    </xdr:from>
    <xdr:to>
      <xdr:col>2</xdr:col>
      <xdr:colOff>38231</xdr:colOff>
      <xdr:row>295</xdr:row>
      <xdr:rowOff>104774</xdr:rowOff>
    </xdr:to>
    <xdr:pic>
      <xdr:nvPicPr>
        <xdr:cNvPr id="41612" name="Imagen 2">
          <a:extLst>
            <a:ext uri="{FF2B5EF4-FFF2-40B4-BE49-F238E27FC236}">
              <a16:creationId xmlns:a16="http://schemas.microsoft.com/office/drawing/2014/main" id="{B86113B3-5F8D-4B9A-17A8-B6E09557D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0" y="57023000"/>
          <a:ext cx="1426281" cy="1476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116771</xdr:colOff>
      <xdr:row>177</xdr:row>
      <xdr:rowOff>180975</xdr:rowOff>
    </xdr:from>
    <xdr:to>
      <xdr:col>1</xdr:col>
      <xdr:colOff>837849</xdr:colOff>
      <xdr:row>182</xdr:row>
      <xdr:rowOff>123825</xdr:rowOff>
    </xdr:to>
    <xdr:pic>
      <xdr:nvPicPr>
        <xdr:cNvPr id="41613" name="42 Imagen" descr="iluminacion nian 06-05-160154.png">
          <a:extLst>
            <a:ext uri="{FF2B5EF4-FFF2-40B4-BE49-F238E27FC236}">
              <a16:creationId xmlns:a16="http://schemas.microsoft.com/office/drawing/2014/main" id="{7E6FB365-EA0B-B6E3-A35B-D1E6DC75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1" y="35207575"/>
          <a:ext cx="1076678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40922</xdr:colOff>
      <xdr:row>345</xdr:row>
      <xdr:rowOff>173180</xdr:rowOff>
    </xdr:from>
    <xdr:to>
      <xdr:col>1</xdr:col>
      <xdr:colOff>829028</xdr:colOff>
      <xdr:row>349</xdr:row>
      <xdr:rowOff>42301</xdr:rowOff>
    </xdr:to>
    <xdr:pic>
      <xdr:nvPicPr>
        <xdr:cNvPr id="41614" name="Imagen 20">
          <a:extLst>
            <a:ext uri="{FF2B5EF4-FFF2-40B4-BE49-F238E27FC236}">
              <a16:creationId xmlns:a16="http://schemas.microsoft.com/office/drawing/2014/main" id="{84C3B427-7E7C-1802-DFFC-8009285C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522" y="68295980"/>
          <a:ext cx="788106" cy="63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34925</xdr:colOff>
      <xdr:row>342</xdr:row>
      <xdr:rowOff>80082</xdr:rowOff>
    </xdr:from>
    <xdr:to>
      <xdr:col>1</xdr:col>
      <xdr:colOff>854428</xdr:colOff>
      <xdr:row>345</xdr:row>
      <xdr:rowOff>137230</xdr:rowOff>
    </xdr:to>
    <xdr:pic>
      <xdr:nvPicPr>
        <xdr:cNvPr id="41615" name="Imagen 22">
          <a:extLst>
            <a:ext uri="{FF2B5EF4-FFF2-40B4-BE49-F238E27FC236}">
              <a16:creationId xmlns:a16="http://schemas.microsoft.com/office/drawing/2014/main" id="{B38B5F0B-9BB1-FAB9-4B69-5FEEAD7A6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31382"/>
          <a:ext cx="819503" cy="628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260350</xdr:colOff>
      <xdr:row>332</xdr:row>
      <xdr:rowOff>36335</xdr:rowOff>
    </xdr:from>
    <xdr:to>
      <xdr:col>1</xdr:col>
      <xdr:colOff>829028</xdr:colOff>
      <xdr:row>335</xdr:row>
      <xdr:rowOff>37040</xdr:rowOff>
    </xdr:to>
    <xdr:pic>
      <xdr:nvPicPr>
        <xdr:cNvPr id="41616" name="44 Imagen" descr="Nian 19-09-1931307.jpg">
          <a:extLst>
            <a:ext uri="{FF2B5EF4-FFF2-40B4-BE49-F238E27FC236}">
              <a16:creationId xmlns:a16="http://schemas.microsoft.com/office/drawing/2014/main" id="{708DE6A8-C673-14F7-16BA-053A66DAD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65581035"/>
          <a:ext cx="924278" cy="673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222250</xdr:colOff>
      <xdr:row>335</xdr:row>
      <xdr:rowOff>171097</xdr:rowOff>
    </xdr:from>
    <xdr:to>
      <xdr:col>1</xdr:col>
      <xdr:colOff>876653</xdr:colOff>
      <xdr:row>339</xdr:row>
      <xdr:rowOff>113946</xdr:rowOff>
    </xdr:to>
    <xdr:pic>
      <xdr:nvPicPr>
        <xdr:cNvPr id="41617" name="45 Imagen" descr="Nian 19-09-1931301.jpg">
          <a:extLst>
            <a:ext uri="{FF2B5EF4-FFF2-40B4-BE49-F238E27FC236}">
              <a16:creationId xmlns:a16="http://schemas.microsoft.com/office/drawing/2014/main" id="{33CE167A-D5C6-A270-07FE-BA53F5B3A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6388897"/>
          <a:ext cx="1010003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28223</xdr:colOff>
      <xdr:row>14</xdr:row>
      <xdr:rowOff>0</xdr:rowOff>
    </xdr:from>
    <xdr:to>
      <xdr:col>2</xdr:col>
      <xdr:colOff>4674</xdr:colOff>
      <xdr:row>17</xdr:row>
      <xdr:rowOff>146756</xdr:rowOff>
    </xdr:to>
    <xdr:pic>
      <xdr:nvPicPr>
        <xdr:cNvPr id="41618" name="Imagen 3">
          <a:extLst>
            <a:ext uri="{FF2B5EF4-FFF2-40B4-BE49-F238E27FC236}">
              <a16:creationId xmlns:a16="http://schemas.microsoft.com/office/drawing/2014/main" id="{EA0EA2F3-2EBA-B01D-6A0A-62EA65813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3" y="2850444"/>
          <a:ext cx="1378249" cy="824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3175</xdr:rowOff>
    </xdr:from>
    <xdr:to>
      <xdr:col>4</xdr:col>
      <xdr:colOff>274600</xdr:colOff>
      <xdr:row>58</xdr:row>
      <xdr:rowOff>3175</xdr:rowOff>
    </xdr:to>
    <xdr:pic>
      <xdr:nvPicPr>
        <xdr:cNvPr id="41619" name="Imagen 34">
          <a:extLst>
            <a:ext uri="{FF2B5EF4-FFF2-40B4-BE49-F238E27FC236}">
              <a16:creationId xmlns:a16="http://schemas.microsoft.com/office/drawing/2014/main" id="{516A9145-5AC2-302B-C78A-DBA41A7D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1" t="24706" r="15237" b="25153"/>
        <a:stretch>
          <a:fillRect/>
        </a:stretch>
      </xdr:blipFill>
      <xdr:spPr bwMode="auto">
        <a:xfrm>
          <a:off x="0" y="10671175"/>
          <a:ext cx="29289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279400</xdr:colOff>
      <xdr:row>270</xdr:row>
      <xdr:rowOff>27162</xdr:rowOff>
    </xdr:from>
    <xdr:to>
      <xdr:col>4</xdr:col>
      <xdr:colOff>225916</xdr:colOff>
      <xdr:row>274</xdr:row>
      <xdr:rowOff>128784</xdr:rowOff>
    </xdr:to>
    <xdr:pic>
      <xdr:nvPicPr>
        <xdr:cNvPr id="41620" name="Imagen 43">
          <a:extLst>
            <a:ext uri="{FF2B5EF4-FFF2-40B4-BE49-F238E27FC236}">
              <a16:creationId xmlns:a16="http://schemas.microsoft.com/office/drawing/2014/main" id="{A38B5B40-2449-C6DB-291C-D67AAB95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44" t="30200" r="17435" b="29610"/>
        <a:stretch>
          <a:fillRect/>
        </a:stretch>
      </xdr:blipFill>
      <xdr:spPr bwMode="auto">
        <a:xfrm>
          <a:off x="279400" y="53202062"/>
          <a:ext cx="2600816" cy="106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187325</xdr:colOff>
      <xdr:row>162</xdr:row>
      <xdr:rowOff>4591</xdr:rowOff>
    </xdr:from>
    <xdr:to>
      <xdr:col>4</xdr:col>
      <xdr:colOff>190278</xdr:colOff>
      <xdr:row>167</xdr:row>
      <xdr:rowOff>135471</xdr:rowOff>
    </xdr:to>
    <xdr:pic>
      <xdr:nvPicPr>
        <xdr:cNvPr id="41621" name="Imagen 44">
          <a:extLst>
            <a:ext uri="{FF2B5EF4-FFF2-40B4-BE49-F238E27FC236}">
              <a16:creationId xmlns:a16="http://schemas.microsoft.com/office/drawing/2014/main" id="{EC31F6A5-F3E0-A917-001A-12420651C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0" t="32056" r="18613" b="29463"/>
        <a:stretch>
          <a:fillRect/>
        </a:stretch>
      </xdr:blipFill>
      <xdr:spPr bwMode="auto">
        <a:xfrm>
          <a:off x="187325" y="32135591"/>
          <a:ext cx="2657253" cy="108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106</xdr:row>
      <xdr:rowOff>40213</xdr:rowOff>
    </xdr:from>
    <xdr:to>
      <xdr:col>4</xdr:col>
      <xdr:colOff>255550</xdr:colOff>
      <xdr:row>113</xdr:row>
      <xdr:rowOff>40213</xdr:rowOff>
    </xdr:to>
    <xdr:pic>
      <xdr:nvPicPr>
        <xdr:cNvPr id="41622" name="Imagen 45">
          <a:extLst>
            <a:ext uri="{FF2B5EF4-FFF2-40B4-BE49-F238E27FC236}">
              <a16:creationId xmlns:a16="http://schemas.microsoft.com/office/drawing/2014/main" id="{350B1B89-676E-47CB-3850-660A05BB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1" t="24706" r="15237" b="25153"/>
        <a:stretch>
          <a:fillRect/>
        </a:stretch>
      </xdr:blipFill>
      <xdr:spPr bwMode="auto">
        <a:xfrm>
          <a:off x="9525" y="21312713"/>
          <a:ext cx="2702983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196144</xdr:colOff>
      <xdr:row>216</xdr:row>
      <xdr:rowOff>67731</xdr:rowOff>
    </xdr:from>
    <xdr:to>
      <xdr:col>4</xdr:col>
      <xdr:colOff>294347</xdr:colOff>
      <xdr:row>222</xdr:row>
      <xdr:rowOff>64556</xdr:rowOff>
    </xdr:to>
    <xdr:pic>
      <xdr:nvPicPr>
        <xdr:cNvPr id="41623" name="Imagen 46">
          <a:extLst>
            <a:ext uri="{FF2B5EF4-FFF2-40B4-BE49-F238E27FC236}">
              <a16:creationId xmlns:a16="http://schemas.microsoft.com/office/drawing/2014/main" id="{AD30E339-8626-799E-3EEE-F8540856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77" t="30281" r="14827" b="26450"/>
        <a:stretch>
          <a:fillRect/>
        </a:stretch>
      </xdr:blipFill>
      <xdr:spPr bwMode="auto">
        <a:xfrm>
          <a:off x="196144" y="42650831"/>
          <a:ext cx="2752503" cy="1152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322</xdr:row>
      <xdr:rowOff>189086</xdr:rowOff>
    </xdr:from>
    <xdr:to>
      <xdr:col>4</xdr:col>
      <xdr:colOff>267191</xdr:colOff>
      <xdr:row>328</xdr:row>
      <xdr:rowOff>137583</xdr:rowOff>
    </xdr:to>
    <xdr:pic>
      <xdr:nvPicPr>
        <xdr:cNvPr id="41624" name="Imagen 47">
          <a:extLst>
            <a:ext uri="{FF2B5EF4-FFF2-40B4-BE49-F238E27FC236}">
              <a16:creationId xmlns:a16="http://schemas.microsoft.com/office/drawing/2014/main" id="{169FF47B-0C3E-85DF-3599-DECC438B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44" t="30200" r="17435" b="29610"/>
        <a:stretch>
          <a:fillRect/>
        </a:stretch>
      </xdr:blipFill>
      <xdr:spPr bwMode="auto">
        <a:xfrm>
          <a:off x="276225" y="63727186"/>
          <a:ext cx="2645266" cy="1091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4</xdr:col>
      <xdr:colOff>403003</xdr:colOff>
      <xdr:row>6</xdr:row>
      <xdr:rowOff>76200</xdr:rowOff>
    </xdr:to>
    <xdr:pic>
      <xdr:nvPicPr>
        <xdr:cNvPr id="41625" name="Imagen 51">
          <a:extLst>
            <a:ext uri="{FF2B5EF4-FFF2-40B4-BE49-F238E27FC236}">
              <a16:creationId xmlns:a16="http://schemas.microsoft.com/office/drawing/2014/main" id="{242E68C3-9343-0A07-3D66-4853A13A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64" t="26729" r="14874" b="26404"/>
        <a:stretch>
          <a:fillRect/>
        </a:stretch>
      </xdr:blipFill>
      <xdr:spPr bwMode="auto">
        <a:xfrm>
          <a:off x="304800" y="0"/>
          <a:ext cx="2752503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81936</xdr:rowOff>
    </xdr:from>
    <xdr:to>
      <xdr:col>1</xdr:col>
      <xdr:colOff>930206</xdr:colOff>
      <xdr:row>128</xdr:row>
      <xdr:rowOff>91122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074C5-973C-F288-ABE6-F65F25527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34839"/>
          <a:ext cx="1351935" cy="133381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204</xdr:row>
      <xdr:rowOff>128411</xdr:rowOff>
    </xdr:from>
    <xdr:to>
      <xdr:col>2</xdr:col>
      <xdr:colOff>2202</xdr:colOff>
      <xdr:row>211</xdr:row>
      <xdr:rowOff>153675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A9A9EB-6E9B-46C5-832C-84E7E27C8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0374711"/>
          <a:ext cx="1357926" cy="1358764"/>
        </a:xfrm>
        <a:prstGeom prst="rect">
          <a:avLst/>
        </a:prstGeom>
      </xdr:spPr>
    </xdr:pic>
    <xdr:clientData/>
  </xdr:twoCellAnchor>
  <xdr:twoCellAnchor editAs="oneCell">
    <xdr:from>
      <xdr:col>0</xdr:col>
      <xdr:colOff>145978</xdr:colOff>
      <xdr:row>382</xdr:row>
      <xdr:rowOff>103363</xdr:rowOff>
    </xdr:from>
    <xdr:to>
      <xdr:col>1</xdr:col>
      <xdr:colOff>890460</xdr:colOff>
      <xdr:row>388</xdr:row>
      <xdr:rowOff>11257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746985-36EA-7364-466D-0B83EA18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8" y="74573095"/>
          <a:ext cx="1102469" cy="1075612"/>
        </a:xfrm>
        <a:prstGeom prst="rect">
          <a:avLst/>
        </a:prstGeom>
      </xdr:spPr>
    </xdr:pic>
    <xdr:clientData/>
  </xdr:twoCellAnchor>
  <xdr:twoCellAnchor editAs="oneCell">
    <xdr:from>
      <xdr:col>0</xdr:col>
      <xdr:colOff>164218</xdr:colOff>
      <xdr:row>387</xdr:row>
      <xdr:rowOff>14705</xdr:rowOff>
    </xdr:from>
    <xdr:to>
      <xdr:col>1</xdr:col>
      <xdr:colOff>831686</xdr:colOff>
      <xdr:row>392</xdr:row>
      <xdr:rowOff>83667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65C5F9-A861-82DD-3236-1CF63ADB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18" y="75464638"/>
          <a:ext cx="1025455" cy="1006546"/>
        </a:xfrm>
        <a:prstGeom prst="rect">
          <a:avLst/>
        </a:prstGeom>
      </xdr:spPr>
    </xdr:pic>
    <xdr:clientData/>
  </xdr:twoCellAnchor>
  <xdr:twoCellAnchor editAs="oneCell">
    <xdr:from>
      <xdr:col>0</xdr:col>
      <xdr:colOff>134459</xdr:colOff>
      <xdr:row>461</xdr:row>
      <xdr:rowOff>84667</xdr:rowOff>
    </xdr:from>
    <xdr:to>
      <xdr:col>1</xdr:col>
      <xdr:colOff>911247</xdr:colOff>
      <xdr:row>470</xdr:row>
      <xdr:rowOff>159507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C717E2C-62F4-E804-A673-B2DD1559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59" y="91101334"/>
          <a:ext cx="1136621" cy="1831672"/>
        </a:xfrm>
        <a:prstGeom prst="rect">
          <a:avLst/>
        </a:prstGeom>
      </xdr:spPr>
    </xdr:pic>
    <xdr:clientData/>
  </xdr:twoCellAnchor>
  <xdr:twoCellAnchor editAs="oneCell">
    <xdr:from>
      <xdr:col>0</xdr:col>
      <xdr:colOff>180109</xdr:colOff>
      <xdr:row>393</xdr:row>
      <xdr:rowOff>175490</xdr:rowOff>
    </xdr:from>
    <xdr:to>
      <xdr:col>1</xdr:col>
      <xdr:colOff>929121</xdr:colOff>
      <xdr:row>399</xdr:row>
      <xdr:rowOff>117761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8B4C85-0D53-8827-46E1-FB58E489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09" y="78877390"/>
          <a:ext cx="1152237" cy="11233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107373</xdr:colOff>
      <xdr:row>412</xdr:row>
      <xdr:rowOff>9236</xdr:rowOff>
    </xdr:from>
    <xdr:to>
      <xdr:col>1</xdr:col>
      <xdr:colOff>929120</xdr:colOff>
      <xdr:row>417</xdr:row>
      <xdr:rowOff>176644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6C621E-3E1F-39CB-E965-C683E274D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73" y="85226236"/>
          <a:ext cx="1186872" cy="1158008"/>
        </a:xfrm>
        <a:prstGeom prst="rect">
          <a:avLst/>
        </a:prstGeom>
      </xdr:spPr>
    </xdr:pic>
    <xdr:clientData/>
  </xdr:twoCellAnchor>
  <xdr:twoCellAnchor editAs="oneCell">
    <xdr:from>
      <xdr:col>0</xdr:col>
      <xdr:colOff>144823</xdr:colOff>
      <xdr:row>437</xdr:row>
      <xdr:rowOff>9711</xdr:rowOff>
    </xdr:from>
    <xdr:to>
      <xdr:col>1</xdr:col>
      <xdr:colOff>923899</xdr:colOff>
      <xdr:row>442</xdr:row>
      <xdr:rowOff>146849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308E983-770E-F02C-DF87-F9546BC0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23" y="88503311"/>
          <a:ext cx="1134676" cy="1127738"/>
        </a:xfrm>
        <a:prstGeom prst="rect">
          <a:avLst/>
        </a:prstGeom>
      </xdr:spPr>
    </xdr:pic>
    <xdr:clientData/>
  </xdr:twoCellAnchor>
  <xdr:twoCellAnchor editAs="oneCell">
    <xdr:from>
      <xdr:col>0</xdr:col>
      <xdr:colOff>87407</xdr:colOff>
      <xdr:row>452</xdr:row>
      <xdr:rowOff>176839</xdr:rowOff>
    </xdr:from>
    <xdr:to>
      <xdr:col>1</xdr:col>
      <xdr:colOff>887828</xdr:colOff>
      <xdr:row>458</xdr:row>
      <xdr:rowOff>144822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4394D16-52DB-A2A1-B8A6-076C0E5FB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7" y="95757039"/>
          <a:ext cx="1156021" cy="114908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376</xdr:row>
      <xdr:rowOff>2419</xdr:rowOff>
    </xdr:from>
    <xdr:to>
      <xdr:col>4</xdr:col>
      <xdr:colOff>364903</xdr:colOff>
      <xdr:row>382</xdr:row>
      <xdr:rowOff>65921</xdr:rowOff>
    </xdr:to>
    <xdr:pic>
      <xdr:nvPicPr>
        <xdr:cNvPr id="19" name="Imagen 51">
          <a:extLst>
            <a:ext uri="{FF2B5EF4-FFF2-40B4-BE49-F238E27FC236}">
              <a16:creationId xmlns:a16="http://schemas.microsoft.com/office/drawing/2014/main" id="{D880D644-B114-EE4D-A8D0-FFCF8F398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64" t="26729" r="14874" b="26404"/>
        <a:stretch>
          <a:fillRect/>
        </a:stretch>
      </xdr:blipFill>
      <xdr:spPr bwMode="auto">
        <a:xfrm>
          <a:off x="266700" y="74272019"/>
          <a:ext cx="2752503" cy="121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</xdr:colOff>
      <xdr:row>135</xdr:row>
      <xdr:rowOff>169334</xdr:rowOff>
    </xdr:from>
    <xdr:to>
      <xdr:col>1</xdr:col>
      <xdr:colOff>918633</xdr:colOff>
      <xdr:row>142</xdr:row>
      <xdr:rowOff>67733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A18CEFB-AD78-DA7A-173F-7FB9FF5F2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042534"/>
          <a:ext cx="1261533" cy="1231899"/>
        </a:xfrm>
        <a:prstGeom prst="rect">
          <a:avLst/>
        </a:prstGeom>
      </xdr:spPr>
    </xdr:pic>
    <xdr:clientData/>
  </xdr:twoCellAnchor>
  <xdr:twoCellAnchor editAs="oneCell">
    <xdr:from>
      <xdr:col>1</xdr:col>
      <xdr:colOff>92810</xdr:colOff>
      <xdr:row>363</xdr:row>
      <xdr:rowOff>119185</xdr:rowOff>
    </xdr:from>
    <xdr:to>
      <xdr:col>1</xdr:col>
      <xdr:colOff>914602</xdr:colOff>
      <xdr:row>367</xdr:row>
      <xdr:rowOff>50799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302F95E-875C-BED9-9654-3EFF44C8B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10" y="71709085"/>
          <a:ext cx="821792" cy="693615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192977</xdr:colOff>
      <xdr:row>74</xdr:row>
      <xdr:rowOff>128034</xdr:rowOff>
    </xdr:from>
    <xdr:to>
      <xdr:col>1</xdr:col>
      <xdr:colOff>922875</xdr:colOff>
      <xdr:row>78</xdr:row>
      <xdr:rowOff>154710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724025C-553F-7A9D-A6C1-D59CDA84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7" y="15345883"/>
          <a:ext cx="1084317" cy="794583"/>
        </a:xfrm>
        <a:prstGeom prst="rect">
          <a:avLst/>
        </a:prstGeom>
      </xdr:spPr>
    </xdr:pic>
    <xdr:clientData/>
  </xdr:twoCellAnchor>
  <xdr:twoCellAnchor editAs="oneCell">
    <xdr:from>
      <xdr:col>0</xdr:col>
      <xdr:colOff>184594</xdr:colOff>
      <xdr:row>71</xdr:row>
      <xdr:rowOff>103372</xdr:rowOff>
    </xdr:from>
    <xdr:to>
      <xdr:col>1</xdr:col>
      <xdr:colOff>932400</xdr:colOff>
      <xdr:row>75</xdr:row>
      <xdr:rowOff>166254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70EB6ECD-0B77-7BC5-64A0-55F88ECF5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94" y="14745291"/>
          <a:ext cx="1102225" cy="8307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114300</xdr:rowOff>
    </xdr:from>
    <xdr:to>
      <xdr:col>1</xdr:col>
      <xdr:colOff>930476</xdr:colOff>
      <xdr:row>146</xdr:row>
      <xdr:rowOff>25400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EFF9A09-3DC0-B9A8-4D88-A61A2A854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9" t="23369" r="23109" b="25000"/>
        <a:stretch/>
      </xdr:blipFill>
      <xdr:spPr>
        <a:xfrm>
          <a:off x="0" y="28130500"/>
          <a:ext cx="1390851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280493</xdr:colOff>
      <xdr:row>430</xdr:row>
      <xdr:rowOff>184096</xdr:rowOff>
    </xdr:from>
    <xdr:to>
      <xdr:col>4</xdr:col>
      <xdr:colOff>378696</xdr:colOff>
      <xdr:row>437</xdr:row>
      <xdr:rowOff>77701</xdr:rowOff>
    </xdr:to>
    <xdr:pic>
      <xdr:nvPicPr>
        <xdr:cNvPr id="20" name="Imagen 51">
          <a:extLst>
            <a:ext uri="{FF2B5EF4-FFF2-40B4-BE49-F238E27FC236}">
              <a16:creationId xmlns:a16="http://schemas.microsoft.com/office/drawing/2014/main" id="{F68C39F2-DF80-4B43-A3EF-F5CE82C2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64" t="26729" r="14874" b="26404"/>
        <a:stretch>
          <a:fillRect/>
        </a:stretch>
      </xdr:blipFill>
      <xdr:spPr bwMode="auto">
        <a:xfrm>
          <a:off x="280493" y="85026839"/>
          <a:ext cx="2750592" cy="1231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74083</xdr:colOff>
      <xdr:row>299</xdr:row>
      <xdr:rowOff>10583</xdr:rowOff>
    </xdr:from>
    <xdr:to>
      <xdr:col>1</xdr:col>
      <xdr:colOff>889000</xdr:colOff>
      <xdr:row>303</xdr:row>
      <xdr:rowOff>10583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015E36C-B368-8BBB-AF28-DAAC8389B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81" t="21481" r="25844" b="22222"/>
        <a:stretch/>
      </xdr:blipFill>
      <xdr:spPr>
        <a:xfrm>
          <a:off x="74083" y="59245500"/>
          <a:ext cx="1174750" cy="8043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193040</xdr:colOff>
      <xdr:row>1</xdr:row>
      <xdr:rowOff>12700</xdr:rowOff>
    </xdr:from>
    <xdr:to>
      <xdr:col>1</xdr:col>
      <xdr:colOff>2867556</xdr:colOff>
      <xdr:row>8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E71B37-FEAC-9FB9-4961-CEAEEFB5D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6" t="27487" r="6818" b="25964"/>
        <a:stretch/>
      </xdr:blipFill>
      <xdr:spPr>
        <a:xfrm>
          <a:off x="193040" y="203200"/>
          <a:ext cx="3601616" cy="143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J207"/>
  <sheetViews>
    <sheetView view="pageLayout" topLeftCell="B12" zoomScale="116" zoomScaleNormal="80" zoomScaleSheetLayoutView="100" zoomScalePageLayoutView="116" workbookViewId="0">
      <selection activeCell="J32" sqref="J32"/>
    </sheetView>
  </sheetViews>
  <sheetFormatPr baseColWidth="10" defaultColWidth="9.1640625" defaultRowHeight="15"/>
  <cols>
    <col min="1" max="1" width="2.83203125" customWidth="1"/>
    <col min="2" max="2" width="9.1640625" customWidth="1"/>
    <col min="3" max="3" width="10.1640625" customWidth="1"/>
    <col min="4" max="4" width="12.1640625" customWidth="1"/>
    <col min="5" max="5" width="9.6640625" customWidth="1"/>
    <col min="6" max="6" width="6.1640625" customWidth="1"/>
    <col min="7" max="7" width="9.6640625" customWidth="1"/>
    <col min="8" max="8" width="12.5" customWidth="1"/>
  </cols>
  <sheetData>
    <row r="11" spans="2:10" ht="23">
      <c r="B11" s="125" t="s">
        <v>280</v>
      </c>
      <c r="C11" s="125"/>
      <c r="D11" s="125"/>
      <c r="E11" s="125"/>
      <c r="F11" s="125"/>
      <c r="G11" s="125"/>
      <c r="H11" s="125"/>
      <c r="I11" s="125"/>
      <c r="J11" s="125"/>
    </row>
    <row r="12" spans="2:10" ht="16">
      <c r="B12" s="14"/>
      <c r="C12" s="14"/>
      <c r="D12" s="14"/>
      <c r="E12" s="14"/>
      <c r="F12" s="14"/>
      <c r="G12" s="14"/>
      <c r="H12" s="14"/>
      <c r="I12" s="14"/>
      <c r="J12" s="14"/>
    </row>
    <row r="13" spans="2:10">
      <c r="B13" s="15"/>
      <c r="C13" s="16"/>
      <c r="D13" s="16"/>
      <c r="E13" s="16"/>
      <c r="F13" s="16"/>
      <c r="G13" s="16"/>
      <c r="H13" s="15"/>
      <c r="I13" s="15"/>
      <c r="J13" s="15"/>
    </row>
    <row r="14" spans="2:10" ht="21">
      <c r="B14" s="129" t="s">
        <v>0</v>
      </c>
      <c r="C14" s="129"/>
      <c r="D14" s="129"/>
      <c r="E14" s="129"/>
      <c r="F14" s="129"/>
      <c r="G14" s="129"/>
      <c r="H14" s="129"/>
      <c r="I14" s="129"/>
      <c r="J14" s="129"/>
    </row>
    <row r="15" spans="2:10" ht="15" customHeight="1">
      <c r="B15" s="17"/>
      <c r="C15" s="130" t="s">
        <v>1</v>
      </c>
      <c r="D15" s="130"/>
      <c r="E15" s="130"/>
      <c r="F15" s="130"/>
      <c r="G15" s="130"/>
      <c r="H15" s="130"/>
      <c r="I15" s="130"/>
      <c r="J15" s="17"/>
    </row>
    <row r="16" spans="2:10" ht="16">
      <c r="B16" s="17"/>
      <c r="C16" s="130"/>
      <c r="D16" s="130"/>
      <c r="E16" s="130"/>
      <c r="F16" s="130"/>
      <c r="G16" s="130"/>
      <c r="H16" s="130"/>
      <c r="I16" s="130"/>
      <c r="J16" s="17"/>
    </row>
    <row r="17" spans="2:10" ht="14.5" customHeight="1">
      <c r="B17" s="18"/>
      <c r="C17" s="131"/>
      <c r="D17" s="131"/>
      <c r="E17" s="131"/>
      <c r="F17" s="131"/>
      <c r="G17" s="131"/>
      <c r="H17" s="131"/>
      <c r="I17" s="131"/>
      <c r="J17" s="18"/>
    </row>
    <row r="18" spans="2:10" ht="16" customHeight="1">
      <c r="B18" s="31"/>
      <c r="C18" s="32"/>
      <c r="D18" s="32"/>
      <c r="E18" s="32"/>
      <c r="F18" s="32"/>
      <c r="G18" s="32"/>
      <c r="H18" s="32"/>
      <c r="I18" s="31"/>
      <c r="J18" s="31"/>
    </row>
    <row r="19" spans="2:10" ht="16" customHeight="1">
      <c r="B19" s="33"/>
      <c r="C19" s="126" t="s">
        <v>2</v>
      </c>
      <c r="D19" s="126"/>
      <c r="E19" s="126"/>
      <c r="F19" s="126"/>
      <c r="G19" s="126"/>
      <c r="H19" s="126"/>
      <c r="I19" s="33"/>
      <c r="J19" s="33"/>
    </row>
    <row r="20" spans="2:10" ht="16">
      <c r="B20" s="17"/>
      <c r="C20" s="127"/>
      <c r="D20" s="127"/>
      <c r="E20" s="127"/>
      <c r="F20" s="127"/>
      <c r="G20" s="127"/>
      <c r="H20" s="127"/>
      <c r="I20" s="17"/>
      <c r="J20" s="17"/>
    </row>
    <row r="21" spans="2:10">
      <c r="B21" s="34"/>
      <c r="C21" s="128"/>
      <c r="D21" s="128"/>
      <c r="E21" s="128"/>
      <c r="F21" s="128"/>
      <c r="G21" s="128"/>
      <c r="H21" s="128"/>
      <c r="I21" s="34"/>
      <c r="J21" s="34"/>
    </row>
    <row r="22" spans="2:10">
      <c r="B22" s="15"/>
      <c r="C22" s="15"/>
      <c r="D22" s="15"/>
      <c r="E22" s="15"/>
      <c r="F22" s="15"/>
      <c r="G22" s="15"/>
      <c r="H22" s="15"/>
      <c r="I22" s="15"/>
      <c r="J22" s="15"/>
    </row>
    <row r="23" spans="2:10">
      <c r="B23" s="15"/>
      <c r="C23" s="15"/>
      <c r="D23" s="15"/>
      <c r="E23" s="15"/>
      <c r="F23" s="15"/>
      <c r="G23" s="15"/>
      <c r="H23" s="15"/>
      <c r="I23" s="15"/>
      <c r="J23" s="15"/>
    </row>
    <row r="24" spans="2:10" ht="21" customHeight="1">
      <c r="B24" s="129" t="s">
        <v>3</v>
      </c>
      <c r="C24" s="129"/>
      <c r="D24" s="129"/>
      <c r="E24" s="129"/>
      <c r="F24" s="129"/>
      <c r="G24" s="129"/>
      <c r="H24" s="129"/>
      <c r="I24" s="129"/>
      <c r="J24" s="129"/>
    </row>
    <row r="25" spans="2:10" ht="18">
      <c r="B25" s="26"/>
      <c r="C25" s="127" t="s">
        <v>293</v>
      </c>
      <c r="D25" s="127"/>
      <c r="E25" s="127"/>
      <c r="F25" s="127"/>
      <c r="G25" s="140"/>
      <c r="H25" s="133">
        <v>0.1</v>
      </c>
      <c r="I25" s="133"/>
      <c r="J25" s="27"/>
    </row>
    <row r="26" spans="2:10" ht="18">
      <c r="B26" s="26"/>
      <c r="C26" s="127"/>
      <c r="D26" s="127"/>
      <c r="E26" s="127"/>
      <c r="F26" s="127"/>
      <c r="G26" s="140"/>
      <c r="H26" s="133"/>
      <c r="I26" s="133"/>
      <c r="J26" s="27"/>
    </row>
    <row r="27" spans="2:10" ht="18">
      <c r="B27" s="28"/>
      <c r="C27" s="134" t="s">
        <v>290</v>
      </c>
      <c r="D27" s="134"/>
      <c r="E27" s="134"/>
      <c r="F27" s="134"/>
      <c r="G27" s="135"/>
      <c r="H27" s="133">
        <v>0.15</v>
      </c>
      <c r="I27" s="133"/>
      <c r="J27" s="27"/>
    </row>
    <row r="28" spans="2:10" ht="18">
      <c r="B28" s="28"/>
      <c r="C28" s="134"/>
      <c r="D28" s="134"/>
      <c r="E28" s="134"/>
      <c r="F28" s="134"/>
      <c r="G28" s="135"/>
      <c r="H28" s="133"/>
      <c r="I28" s="133"/>
      <c r="J28" s="29"/>
    </row>
    <row r="29" spans="2:10">
      <c r="B29" s="15"/>
      <c r="C29" s="15"/>
      <c r="I29" s="15"/>
      <c r="J29" s="15"/>
    </row>
    <row r="30" spans="2:10">
      <c r="B30" s="15"/>
      <c r="C30" s="136" t="s">
        <v>4</v>
      </c>
      <c r="D30" s="136"/>
      <c r="E30" s="136"/>
      <c r="F30" s="136"/>
      <c r="G30" s="136"/>
      <c r="H30" s="136"/>
      <c r="I30" s="136"/>
      <c r="J30" s="15"/>
    </row>
    <row r="31" spans="2:10">
      <c r="B31" s="15"/>
      <c r="C31" s="136"/>
      <c r="D31" s="136"/>
      <c r="E31" s="136"/>
      <c r="F31" s="136"/>
      <c r="G31" s="136"/>
      <c r="H31" s="136"/>
      <c r="I31" s="136"/>
      <c r="J31" s="15"/>
    </row>
    <row r="32" spans="2:10">
      <c r="B32" s="15"/>
      <c r="C32" s="136"/>
      <c r="D32" s="136"/>
      <c r="E32" s="136"/>
      <c r="F32" s="136"/>
      <c r="G32" s="136"/>
      <c r="H32" s="136"/>
      <c r="I32" s="136"/>
      <c r="J32" s="15"/>
    </row>
    <row r="33" spans="2:10" ht="16">
      <c r="B33" s="19"/>
      <c r="C33" s="139" t="s">
        <v>292</v>
      </c>
      <c r="D33" s="139"/>
      <c r="E33" s="139"/>
      <c r="F33" s="139"/>
      <c r="G33" s="139"/>
      <c r="H33" s="139"/>
      <c r="I33" s="30">
        <v>0.17</v>
      </c>
      <c r="J33" s="19"/>
    </row>
    <row r="34" spans="2:10" ht="16">
      <c r="B34" s="19"/>
      <c r="C34" s="139" t="s">
        <v>291</v>
      </c>
      <c r="D34" s="139"/>
      <c r="E34" s="139"/>
      <c r="F34" s="139"/>
      <c r="G34" s="139"/>
      <c r="H34" s="139"/>
      <c r="I34" s="30">
        <v>0.22</v>
      </c>
      <c r="J34" s="19"/>
    </row>
    <row r="35" spans="2:10">
      <c r="B35" s="19"/>
      <c r="C35" s="19"/>
      <c r="D35" s="19"/>
      <c r="E35" s="19"/>
      <c r="F35" s="19"/>
      <c r="G35" s="19"/>
      <c r="H35" s="19"/>
      <c r="I35" s="19"/>
      <c r="J35" s="19"/>
    </row>
    <row r="36" spans="2:10" ht="16">
      <c r="B36" s="137"/>
      <c r="C36" s="137"/>
      <c r="D36" s="137"/>
      <c r="E36" s="137"/>
      <c r="F36" s="137"/>
      <c r="G36" s="137"/>
      <c r="H36" s="137"/>
      <c r="I36" s="137"/>
      <c r="J36" s="137"/>
    </row>
    <row r="37" spans="2:10">
      <c r="B37" s="138" t="s">
        <v>5</v>
      </c>
      <c r="C37" s="138"/>
      <c r="D37" s="138"/>
      <c r="E37" s="138"/>
      <c r="F37" s="138"/>
      <c r="G37" s="138"/>
      <c r="H37" s="138"/>
      <c r="I37" s="138"/>
      <c r="J37" s="138"/>
    </row>
    <row r="38" spans="2:10">
      <c r="B38" s="138"/>
      <c r="C38" s="138"/>
      <c r="D38" s="138"/>
      <c r="E38" s="138"/>
      <c r="F38" s="138"/>
      <c r="G38" s="138"/>
      <c r="H38" s="138"/>
      <c r="I38" s="138"/>
      <c r="J38" s="138"/>
    </row>
    <row r="39" spans="2:10" ht="16">
      <c r="D39" s="132"/>
      <c r="E39" s="132"/>
      <c r="F39" s="132"/>
      <c r="G39" s="132"/>
      <c r="H39" s="132"/>
    </row>
    <row r="55" spans="8:8">
      <c r="H55" s="4"/>
    </row>
    <row r="105" spans="8:8">
      <c r="H105" s="4"/>
    </row>
    <row r="156" spans="8:8">
      <c r="H156" s="4"/>
    </row>
    <row r="207" spans="8:8">
      <c r="H207" s="4"/>
    </row>
  </sheetData>
  <mergeCells count="17">
    <mergeCell ref="D39:H39"/>
    <mergeCell ref="H25:I26"/>
    <mergeCell ref="C27:F28"/>
    <mergeCell ref="G27:G28"/>
    <mergeCell ref="H27:I28"/>
    <mergeCell ref="C30:I32"/>
    <mergeCell ref="B36:J36"/>
    <mergeCell ref="B37:J38"/>
    <mergeCell ref="C33:H33"/>
    <mergeCell ref="C34:H34"/>
    <mergeCell ref="C25:F26"/>
    <mergeCell ref="G25:G26"/>
    <mergeCell ref="B11:J11"/>
    <mergeCell ref="C19:H21"/>
    <mergeCell ref="B24:J24"/>
    <mergeCell ref="C15:I17"/>
    <mergeCell ref="B14:J14"/>
  </mergeCells>
  <pageMargins left="0.16975308641975309" right="3.937007874015748E-2" top="0.74803149606299213" bottom="0.2362204724409449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4A98-C3F2-004D-A637-140F69CAE36E}">
  <dimension ref="A6:K64"/>
  <sheetViews>
    <sheetView view="pageLayout" zoomScale="86" zoomScaleNormal="75" zoomScalePageLayoutView="86" workbookViewId="0">
      <selection activeCell="D5" sqref="D5"/>
    </sheetView>
  </sheetViews>
  <sheetFormatPr baseColWidth="10" defaultRowHeight="15"/>
  <cols>
    <col min="1" max="1" width="7.83203125" style="90" bestFit="1" customWidth="1"/>
    <col min="2" max="2" width="53.5" style="119" bestFit="1" customWidth="1"/>
    <col min="3" max="3" width="13.83203125" style="90" bestFit="1" customWidth="1"/>
    <col min="4" max="4" width="5.1640625" style="93" bestFit="1" customWidth="1"/>
    <col min="5" max="5" width="10.5" style="90" bestFit="1" customWidth="1"/>
    <col min="6" max="6" width="10.83203125" style="90" bestFit="1" customWidth="1"/>
    <col min="7" max="7" width="11.5" style="90" bestFit="1" customWidth="1"/>
    <col min="8" max="8" width="10.5" style="90" bestFit="1" customWidth="1"/>
    <col min="9" max="9" width="5.6640625" style="90" bestFit="1" customWidth="1"/>
  </cols>
  <sheetData>
    <row r="6" spans="1:11" ht="23" customHeight="1">
      <c r="A6" s="92"/>
      <c r="B6" s="116"/>
      <c r="C6" s="92"/>
      <c r="D6" s="94"/>
      <c r="E6" s="108"/>
      <c r="F6" s="150" t="s">
        <v>277</v>
      </c>
      <c r="G6" s="150"/>
      <c r="H6" s="150"/>
      <c r="I6" s="108"/>
    </row>
    <row r="7" spans="1:11">
      <c r="A7" s="82"/>
      <c r="B7" s="117"/>
      <c r="C7" s="83"/>
      <c r="D7" s="95"/>
      <c r="E7" s="83"/>
      <c r="F7" s="83"/>
      <c r="G7" s="83"/>
      <c r="H7" s="83"/>
      <c r="I7" s="83"/>
    </row>
    <row r="8" spans="1:11" ht="30">
      <c r="A8" s="84" t="s">
        <v>6</v>
      </c>
      <c r="B8" s="110" t="s">
        <v>7</v>
      </c>
      <c r="C8" s="81" t="s">
        <v>264</v>
      </c>
      <c r="D8" s="96" t="s">
        <v>279</v>
      </c>
      <c r="E8" s="103" t="s">
        <v>265</v>
      </c>
      <c r="F8" s="81" t="s">
        <v>278</v>
      </c>
      <c r="G8" s="81" t="s">
        <v>266</v>
      </c>
      <c r="H8" s="81" t="s">
        <v>275</v>
      </c>
      <c r="I8" s="85" t="s">
        <v>276</v>
      </c>
    </row>
    <row r="9" spans="1:11" ht="16">
      <c r="A9" s="86" t="s">
        <v>34</v>
      </c>
      <c r="B9" s="118" t="s">
        <v>35</v>
      </c>
      <c r="C9" s="122" t="s">
        <v>267</v>
      </c>
      <c r="D9" s="100">
        <v>0.05</v>
      </c>
      <c r="E9" s="99">
        <f>Listado!D28</f>
        <v>2510.1648</v>
      </c>
      <c r="F9" s="102">
        <f>E9-(E9*D9)</f>
        <v>2384.6565599999999</v>
      </c>
      <c r="G9" s="99">
        <f>F9-(F9*7%)</f>
        <v>2217.7306008</v>
      </c>
      <c r="H9" s="99">
        <f>F9-(F9*4%)</f>
        <v>2289.2702976</v>
      </c>
      <c r="I9" s="87">
        <v>50</v>
      </c>
      <c r="K9" s="98"/>
    </row>
    <row r="10" spans="1:11" ht="16">
      <c r="A10" s="111" t="s">
        <v>34</v>
      </c>
      <c r="B10" s="119" t="s">
        <v>35</v>
      </c>
      <c r="C10" s="112" t="s">
        <v>268</v>
      </c>
      <c r="D10" s="101">
        <v>0.1</v>
      </c>
      <c r="E10" s="113">
        <f>Listado!D29</f>
        <v>2561.9776000000002</v>
      </c>
      <c r="F10" s="114">
        <f>E10-(E10*D10)</f>
        <v>2305.7798400000001</v>
      </c>
      <c r="G10" s="113">
        <f>F10-(F10*7%)</f>
        <v>2144.3752512000001</v>
      </c>
      <c r="H10" s="113">
        <f>F10-(F10*4%)</f>
        <v>2213.5486464000001</v>
      </c>
      <c r="I10" s="115">
        <v>50</v>
      </c>
    </row>
    <row r="11" spans="1:11" ht="16">
      <c r="A11" s="86" t="s">
        <v>38</v>
      </c>
      <c r="B11" s="118" t="s">
        <v>39</v>
      </c>
      <c r="C11" s="122" t="s">
        <v>267</v>
      </c>
      <c r="D11" s="100">
        <v>0.1</v>
      </c>
      <c r="E11" s="99">
        <f>Listado!D34</f>
        <v>2566.3871999999997</v>
      </c>
      <c r="F11" s="102">
        <f t="shared" ref="F11:F53" si="0">E11-(E11*D11)</f>
        <v>2309.7484799999997</v>
      </c>
      <c r="G11" s="99">
        <f t="shared" ref="G11:G53" si="1">F11-(F11*7%)</f>
        <v>2148.0660863999997</v>
      </c>
      <c r="H11" s="99">
        <f t="shared" ref="H11:H53" si="2">F11-(F11*4%)</f>
        <v>2217.3585407999999</v>
      </c>
      <c r="I11" s="87">
        <v>50</v>
      </c>
    </row>
    <row r="12" spans="1:11" ht="16">
      <c r="A12" s="111" t="s">
        <v>48</v>
      </c>
      <c r="B12" s="119" t="s">
        <v>210</v>
      </c>
      <c r="C12" s="112" t="s">
        <v>268</v>
      </c>
      <c r="D12" s="101">
        <v>0.12</v>
      </c>
      <c r="E12" s="113">
        <f>Listado!D43</f>
        <v>2537.7248</v>
      </c>
      <c r="F12" s="114">
        <f t="shared" si="0"/>
        <v>2233.1978239999999</v>
      </c>
      <c r="G12" s="113">
        <f t="shared" si="1"/>
        <v>2076.8739763199997</v>
      </c>
      <c r="H12" s="113">
        <f t="shared" si="2"/>
        <v>2143.8699110399998</v>
      </c>
      <c r="I12" s="115">
        <v>50</v>
      </c>
    </row>
    <row r="13" spans="1:11" ht="16">
      <c r="A13" s="86" t="s">
        <v>50</v>
      </c>
      <c r="B13" s="118" t="s">
        <v>211</v>
      </c>
      <c r="C13" s="91" t="s">
        <v>268</v>
      </c>
      <c r="D13" s="100">
        <v>0.12</v>
      </c>
      <c r="E13" s="99">
        <f>Listado!D45</f>
        <v>2866.24</v>
      </c>
      <c r="F13" s="102">
        <f t="shared" si="0"/>
        <v>2522.2911999999997</v>
      </c>
      <c r="G13" s="99">
        <f t="shared" si="1"/>
        <v>2345.7308159999998</v>
      </c>
      <c r="H13" s="99">
        <f t="shared" si="2"/>
        <v>2421.3995519999999</v>
      </c>
      <c r="I13" s="87">
        <v>50</v>
      </c>
    </row>
    <row r="14" spans="1:11" ht="16">
      <c r="A14" s="111" t="s">
        <v>269</v>
      </c>
      <c r="B14" s="119" t="s">
        <v>294</v>
      </c>
      <c r="C14" s="112" t="s">
        <v>268</v>
      </c>
      <c r="D14" s="101">
        <v>0.15</v>
      </c>
      <c r="E14" s="113">
        <f>Listado!D52</f>
        <v>4356.6848</v>
      </c>
      <c r="F14" s="114">
        <f t="shared" si="0"/>
        <v>3703.18208</v>
      </c>
      <c r="G14" s="113">
        <f t="shared" si="1"/>
        <v>3443.9593344</v>
      </c>
      <c r="H14" s="113">
        <f t="shared" si="2"/>
        <v>3555.0547968000001</v>
      </c>
      <c r="I14" s="115">
        <v>50</v>
      </c>
    </row>
    <row r="15" spans="1:11" ht="16">
      <c r="A15" s="86" t="s">
        <v>270</v>
      </c>
      <c r="B15" s="118" t="s">
        <v>295</v>
      </c>
      <c r="C15" s="91" t="s">
        <v>268</v>
      </c>
      <c r="D15" s="100">
        <v>0.15</v>
      </c>
      <c r="E15" s="99">
        <f>Listado!D54</f>
        <v>5355.4592000000002</v>
      </c>
      <c r="F15" s="102">
        <f t="shared" si="0"/>
        <v>4552.1403200000004</v>
      </c>
      <c r="G15" s="99">
        <f t="shared" si="1"/>
        <v>4233.4904976000007</v>
      </c>
      <c r="H15" s="99">
        <f t="shared" si="2"/>
        <v>4370.0547072000008</v>
      </c>
      <c r="I15" s="87">
        <v>50</v>
      </c>
    </row>
    <row r="16" spans="1:11" ht="16">
      <c r="A16" s="111" t="s">
        <v>66</v>
      </c>
      <c r="B16" s="119" t="s">
        <v>215</v>
      </c>
      <c r="C16" s="112" t="s">
        <v>268</v>
      </c>
      <c r="D16" s="101">
        <v>0.15</v>
      </c>
      <c r="E16" s="113">
        <f>Listado!D56</f>
        <v>6095.1696000000002</v>
      </c>
      <c r="F16" s="114">
        <f t="shared" si="0"/>
        <v>5180.8941599999998</v>
      </c>
      <c r="G16" s="113">
        <f>F16-(F16*7%)</f>
        <v>4818.2315687999999</v>
      </c>
      <c r="H16" s="113">
        <f>F16-(F16*4%)</f>
        <v>4973.6583935999997</v>
      </c>
      <c r="I16" s="115">
        <v>40</v>
      </c>
    </row>
    <row r="17" spans="1:9" ht="16">
      <c r="A17" s="86" t="s">
        <v>70</v>
      </c>
      <c r="B17" s="118" t="s">
        <v>217</v>
      </c>
      <c r="C17" s="91" t="s">
        <v>268</v>
      </c>
      <c r="D17" s="101">
        <v>0.15</v>
      </c>
      <c r="E17" s="99">
        <f>Listado!D58</f>
        <v>5273.8816000000006</v>
      </c>
      <c r="F17" s="102">
        <f t="shared" si="0"/>
        <v>4482.7993600000009</v>
      </c>
      <c r="G17" s="99">
        <f t="shared" si="1"/>
        <v>4169.0034048000007</v>
      </c>
      <c r="H17" s="99">
        <f t="shared" si="2"/>
        <v>4303.4873856000013</v>
      </c>
      <c r="I17" s="87">
        <v>40</v>
      </c>
    </row>
    <row r="18" spans="1:9" ht="16">
      <c r="A18" s="111" t="s">
        <v>79</v>
      </c>
      <c r="B18" s="119" t="s">
        <v>314</v>
      </c>
      <c r="C18" s="112" t="s">
        <v>268</v>
      </c>
      <c r="D18" s="101">
        <v>0.15</v>
      </c>
      <c r="E18" s="113">
        <f>Listado!D62</f>
        <v>9903.9616000000005</v>
      </c>
      <c r="F18" s="114">
        <f t="shared" si="0"/>
        <v>8418.3673600000002</v>
      </c>
      <c r="G18" s="113">
        <f t="shared" si="1"/>
        <v>7829.0816448000005</v>
      </c>
      <c r="H18" s="113">
        <f t="shared" si="2"/>
        <v>8081.6326656000001</v>
      </c>
      <c r="I18" s="115">
        <v>20</v>
      </c>
    </row>
    <row r="19" spans="1:9" ht="16">
      <c r="A19" s="86" t="s">
        <v>84</v>
      </c>
      <c r="B19" s="118" t="s">
        <v>315</v>
      </c>
      <c r="C19" s="91" t="s">
        <v>268</v>
      </c>
      <c r="D19" s="101">
        <v>0.15</v>
      </c>
      <c r="E19" s="99">
        <f>Listado!D64</f>
        <v>14513.096</v>
      </c>
      <c r="F19" s="102">
        <f t="shared" si="0"/>
        <v>12336.131600000001</v>
      </c>
      <c r="G19" s="99">
        <f t="shared" si="1"/>
        <v>11472.602388000001</v>
      </c>
      <c r="H19" s="99">
        <f t="shared" si="2"/>
        <v>11842.686336000001</v>
      </c>
      <c r="I19" s="87">
        <v>12</v>
      </c>
    </row>
    <row r="20" spans="1:9" ht="16">
      <c r="A20" s="111" t="s">
        <v>89</v>
      </c>
      <c r="B20" s="119" t="s">
        <v>316</v>
      </c>
      <c r="C20" s="112" t="s">
        <v>268</v>
      </c>
      <c r="D20" s="101">
        <v>0.15</v>
      </c>
      <c r="E20" s="113">
        <f>Listado!D66</f>
        <v>16668.288</v>
      </c>
      <c r="F20" s="114">
        <f t="shared" si="0"/>
        <v>14168.0448</v>
      </c>
      <c r="G20" s="113">
        <f t="shared" si="1"/>
        <v>13176.281664</v>
      </c>
      <c r="H20" s="113">
        <f t="shared" si="2"/>
        <v>13601.323007999999</v>
      </c>
      <c r="I20" s="115">
        <v>12</v>
      </c>
    </row>
    <row r="21" spans="1:9" ht="16">
      <c r="A21" s="86" t="s">
        <v>91</v>
      </c>
      <c r="B21" s="118" t="s">
        <v>317</v>
      </c>
      <c r="C21" s="91" t="s">
        <v>268</v>
      </c>
      <c r="D21" s="101">
        <v>0.15</v>
      </c>
      <c r="E21" s="99">
        <f>Listado!D67</f>
        <v>18358.267199999998</v>
      </c>
      <c r="F21" s="102">
        <f t="shared" si="0"/>
        <v>15604.527119999999</v>
      </c>
      <c r="G21" s="99">
        <f t="shared" si="1"/>
        <v>14512.210221599998</v>
      </c>
      <c r="H21" s="99">
        <f t="shared" si="2"/>
        <v>14980.346035199998</v>
      </c>
      <c r="I21" s="87">
        <v>12</v>
      </c>
    </row>
    <row r="22" spans="1:9" ht="16">
      <c r="A22" s="111" t="s">
        <v>94</v>
      </c>
      <c r="B22" s="119" t="s">
        <v>227</v>
      </c>
      <c r="C22" s="112" t="s">
        <v>268</v>
      </c>
      <c r="D22" s="101">
        <v>0.15</v>
      </c>
      <c r="E22" s="113">
        <f>Listado!D68</f>
        <v>5108.5216000000009</v>
      </c>
      <c r="F22" s="114">
        <f t="shared" si="0"/>
        <v>4342.2433600000004</v>
      </c>
      <c r="G22" s="113">
        <f t="shared" si="1"/>
        <v>4038.2863248000003</v>
      </c>
      <c r="H22" s="113">
        <f t="shared" si="2"/>
        <v>4168.5536256000005</v>
      </c>
      <c r="I22" s="115">
        <v>30</v>
      </c>
    </row>
    <row r="23" spans="1:9" ht="16">
      <c r="A23" s="86" t="s">
        <v>96</v>
      </c>
      <c r="B23" s="118" t="s">
        <v>228</v>
      </c>
      <c r="C23" s="91" t="s">
        <v>268</v>
      </c>
      <c r="D23" s="100">
        <v>0.15</v>
      </c>
      <c r="E23" s="99">
        <f>Listado!D70</f>
        <v>6537.232</v>
      </c>
      <c r="F23" s="102">
        <f t="shared" si="0"/>
        <v>5556.6472000000003</v>
      </c>
      <c r="G23" s="99">
        <f t="shared" si="1"/>
        <v>5167.6818960000001</v>
      </c>
      <c r="H23" s="99">
        <f t="shared" si="2"/>
        <v>5334.3813120000004</v>
      </c>
      <c r="I23" s="87">
        <v>30</v>
      </c>
    </row>
    <row r="24" spans="1:9" ht="16">
      <c r="A24" s="111" t="s">
        <v>98</v>
      </c>
      <c r="B24" s="119" t="s">
        <v>229</v>
      </c>
      <c r="C24" s="112" t="s">
        <v>268</v>
      </c>
      <c r="D24" s="101">
        <v>0.15</v>
      </c>
      <c r="E24" s="113">
        <f>Listado!D72</f>
        <v>11064.7888</v>
      </c>
      <c r="F24" s="114">
        <f t="shared" si="0"/>
        <v>9405.0704800000003</v>
      </c>
      <c r="G24" s="113">
        <f t="shared" si="1"/>
        <v>8746.7155464000007</v>
      </c>
      <c r="H24" s="113">
        <f t="shared" si="2"/>
        <v>9028.8676608000005</v>
      </c>
      <c r="I24" s="115">
        <v>20</v>
      </c>
    </row>
    <row r="25" spans="1:9" ht="16">
      <c r="A25" s="86" t="s">
        <v>100</v>
      </c>
      <c r="B25" s="118" t="s">
        <v>230</v>
      </c>
      <c r="C25" s="91" t="s">
        <v>268</v>
      </c>
      <c r="D25" s="100">
        <v>0.15</v>
      </c>
      <c r="E25" s="99">
        <f>Listado!D74</f>
        <v>11639.1392</v>
      </c>
      <c r="F25" s="102">
        <f t="shared" si="0"/>
        <v>9893.2683199999992</v>
      </c>
      <c r="G25" s="99">
        <f t="shared" si="1"/>
        <v>9200.7395375999986</v>
      </c>
      <c r="H25" s="99">
        <f t="shared" si="2"/>
        <v>9497.5375871999986</v>
      </c>
      <c r="I25" s="87">
        <v>20</v>
      </c>
    </row>
    <row r="26" spans="1:9" ht="16">
      <c r="A26" s="111" t="s">
        <v>129</v>
      </c>
      <c r="B26" s="119" t="s">
        <v>241</v>
      </c>
      <c r="C26" s="112" t="s">
        <v>268</v>
      </c>
      <c r="D26" s="101">
        <v>0.15</v>
      </c>
      <c r="E26" s="113">
        <f>Listado!D90</f>
        <v>7949.4064000000008</v>
      </c>
      <c r="F26" s="114">
        <f t="shared" si="0"/>
        <v>6756.9954400000006</v>
      </c>
      <c r="G26" s="113">
        <f t="shared" si="1"/>
        <v>6284.0057592000003</v>
      </c>
      <c r="H26" s="113">
        <f t="shared" si="2"/>
        <v>6486.7156224000009</v>
      </c>
      <c r="I26" s="115">
        <v>20</v>
      </c>
    </row>
    <row r="27" spans="1:9" ht="16">
      <c r="A27" s="86" t="s">
        <v>131</v>
      </c>
      <c r="B27" s="118" t="s">
        <v>242</v>
      </c>
      <c r="C27" s="91" t="s">
        <v>268</v>
      </c>
      <c r="D27" s="100">
        <v>0.15</v>
      </c>
      <c r="E27" s="99">
        <f>Listado!D91</f>
        <v>10502.5648</v>
      </c>
      <c r="F27" s="102">
        <f t="shared" si="0"/>
        <v>8927.1800800000001</v>
      </c>
      <c r="G27" s="99">
        <f t="shared" si="1"/>
        <v>8302.2774743999998</v>
      </c>
      <c r="H27" s="99">
        <f t="shared" si="2"/>
        <v>8570.0928767999994</v>
      </c>
      <c r="I27" s="87">
        <v>20</v>
      </c>
    </row>
    <row r="28" spans="1:9" ht="16">
      <c r="A28" s="111" t="s">
        <v>138</v>
      </c>
      <c r="B28" s="119" t="s">
        <v>139</v>
      </c>
      <c r="C28" s="123" t="s">
        <v>267</v>
      </c>
      <c r="D28" s="101">
        <v>0.15</v>
      </c>
      <c r="E28" s="113">
        <f>Listado!D96</f>
        <v>5700.5104000000001</v>
      </c>
      <c r="F28" s="114">
        <f t="shared" si="0"/>
        <v>4845.4338399999997</v>
      </c>
      <c r="G28" s="113">
        <f t="shared" si="1"/>
        <v>4506.2534711999997</v>
      </c>
      <c r="H28" s="113">
        <f t="shared" si="2"/>
        <v>4651.6164863999993</v>
      </c>
      <c r="I28" s="115">
        <v>30</v>
      </c>
    </row>
    <row r="29" spans="1:9" ht="16">
      <c r="A29" s="86" t="s">
        <v>113</v>
      </c>
      <c r="B29" s="118" t="s">
        <v>296</v>
      </c>
      <c r="C29" s="91" t="s">
        <v>268</v>
      </c>
      <c r="D29" s="100">
        <v>0.15</v>
      </c>
      <c r="E29" s="99">
        <f>Listado!D81</f>
        <v>18324.092800000002</v>
      </c>
      <c r="F29" s="102">
        <f t="shared" si="0"/>
        <v>15575.478880000002</v>
      </c>
      <c r="G29" s="99">
        <f t="shared" si="1"/>
        <v>14485.195358400002</v>
      </c>
      <c r="H29" s="99">
        <f t="shared" si="2"/>
        <v>14952.459724800003</v>
      </c>
      <c r="I29" s="87">
        <v>12</v>
      </c>
    </row>
    <row r="30" spans="1:9" ht="16">
      <c r="A30" s="111" t="s">
        <v>116</v>
      </c>
      <c r="B30" s="119" t="s">
        <v>297</v>
      </c>
      <c r="C30" s="112" t="s">
        <v>268</v>
      </c>
      <c r="D30" s="101">
        <v>0.15</v>
      </c>
      <c r="E30" s="113">
        <f>Listado!D82</f>
        <v>30399.7824</v>
      </c>
      <c r="F30" s="114">
        <f t="shared" si="0"/>
        <v>25839.815040000001</v>
      </c>
      <c r="G30" s="113">
        <f t="shared" si="1"/>
        <v>24031.027987200003</v>
      </c>
      <c r="H30" s="113">
        <f t="shared" si="2"/>
        <v>24806.2224384</v>
      </c>
      <c r="I30" s="115">
        <v>6</v>
      </c>
    </row>
    <row r="31" spans="1:9" ht="16">
      <c r="A31" s="86" t="s">
        <v>118</v>
      </c>
      <c r="B31" s="118" t="s">
        <v>298</v>
      </c>
      <c r="C31" s="91" t="s">
        <v>268</v>
      </c>
      <c r="D31" s="100">
        <v>0.15</v>
      </c>
      <c r="E31" s="99">
        <f>Listado!D83</f>
        <v>43942.7664</v>
      </c>
      <c r="F31" s="102">
        <f t="shared" si="0"/>
        <v>37351.351439999999</v>
      </c>
      <c r="G31" s="99">
        <f t="shared" si="1"/>
        <v>34736.756839199996</v>
      </c>
      <c r="H31" s="99">
        <f t="shared" si="2"/>
        <v>35857.2973824</v>
      </c>
      <c r="I31" s="87">
        <v>4</v>
      </c>
    </row>
    <row r="32" spans="1:9" ht="16">
      <c r="A32" s="111" t="s">
        <v>120</v>
      </c>
      <c r="B32" s="119" t="s">
        <v>299</v>
      </c>
      <c r="C32" s="112" t="s">
        <v>268</v>
      </c>
      <c r="D32" s="101">
        <v>0.1</v>
      </c>
      <c r="E32" s="113">
        <f>Listado!D84</f>
        <v>55077.006400000006</v>
      </c>
      <c r="F32" s="114">
        <f t="shared" si="0"/>
        <v>49569.305760000003</v>
      </c>
      <c r="G32" s="113">
        <f t="shared" si="1"/>
        <v>46099.454356800001</v>
      </c>
      <c r="H32" s="113">
        <f t="shared" si="2"/>
        <v>47586.533529600005</v>
      </c>
      <c r="I32" s="115">
        <v>4</v>
      </c>
    </row>
    <row r="33" spans="1:9" ht="16">
      <c r="A33" s="86" t="s">
        <v>122</v>
      </c>
      <c r="B33" s="118" t="s">
        <v>300</v>
      </c>
      <c r="C33" s="91" t="s">
        <v>268</v>
      </c>
      <c r="D33" s="100">
        <v>0.15</v>
      </c>
      <c r="E33" s="99">
        <f>Listado!D85</f>
        <v>55413.238400000002</v>
      </c>
      <c r="F33" s="102">
        <f t="shared" si="0"/>
        <v>47101.252640000006</v>
      </c>
      <c r="G33" s="99">
        <f t="shared" si="1"/>
        <v>43804.164955200002</v>
      </c>
      <c r="H33" s="99">
        <f t="shared" si="2"/>
        <v>45217.202534400007</v>
      </c>
      <c r="I33" s="87">
        <v>4</v>
      </c>
    </row>
    <row r="34" spans="1:9" ht="16">
      <c r="A34" s="111" t="s">
        <v>152</v>
      </c>
      <c r="B34" s="119" t="s">
        <v>301</v>
      </c>
      <c r="C34" s="112" t="s">
        <v>268</v>
      </c>
      <c r="D34" s="101">
        <v>0.1</v>
      </c>
      <c r="E34" s="113">
        <f>Listado!D103</f>
        <v>13524.243200000001</v>
      </c>
      <c r="F34" s="114">
        <f t="shared" si="0"/>
        <v>12171.818880000001</v>
      </c>
      <c r="G34" s="113">
        <f t="shared" si="1"/>
        <v>11319.7915584</v>
      </c>
      <c r="H34" s="113">
        <f t="shared" si="2"/>
        <v>11684.946124800001</v>
      </c>
      <c r="I34" s="115">
        <v>6</v>
      </c>
    </row>
    <row r="35" spans="1:9" ht="16">
      <c r="A35" s="86" t="s">
        <v>154</v>
      </c>
      <c r="B35" s="118" t="s">
        <v>302</v>
      </c>
      <c r="C35" s="91" t="s">
        <v>267</v>
      </c>
      <c r="D35" s="100">
        <v>0.1</v>
      </c>
      <c r="E35" s="99">
        <f>Listado!D104</f>
        <v>18144.401600000001</v>
      </c>
      <c r="F35" s="102">
        <f t="shared" si="0"/>
        <v>16329.961440000001</v>
      </c>
      <c r="G35" s="99">
        <f t="shared" si="1"/>
        <v>15186.864139200001</v>
      </c>
      <c r="H35" s="99">
        <f t="shared" si="2"/>
        <v>15676.762982400001</v>
      </c>
      <c r="I35" s="87">
        <v>6</v>
      </c>
    </row>
    <row r="36" spans="1:9" ht="16">
      <c r="A36" s="111" t="s">
        <v>156</v>
      </c>
      <c r="B36" s="119" t="s">
        <v>303</v>
      </c>
      <c r="C36" s="112" t="s">
        <v>268</v>
      </c>
      <c r="D36" s="101">
        <v>0.1</v>
      </c>
      <c r="E36" s="113">
        <f>Listado!D105</f>
        <v>24796</v>
      </c>
      <c r="F36" s="114">
        <f t="shared" si="0"/>
        <v>22316.400000000001</v>
      </c>
      <c r="G36" s="113">
        <f t="shared" si="1"/>
        <v>20754.252</v>
      </c>
      <c r="H36" s="113">
        <f t="shared" si="2"/>
        <v>21423.744000000002</v>
      </c>
      <c r="I36" s="115">
        <v>6</v>
      </c>
    </row>
    <row r="37" spans="1:9" ht="16">
      <c r="A37" s="86" t="s">
        <v>158</v>
      </c>
      <c r="B37" s="118" t="s">
        <v>304</v>
      </c>
      <c r="C37" s="91" t="s">
        <v>268</v>
      </c>
      <c r="D37" s="100">
        <v>0.1</v>
      </c>
      <c r="E37" s="99">
        <f>Listado!D106</f>
        <v>29932.364800000003</v>
      </c>
      <c r="F37" s="102">
        <f t="shared" si="0"/>
        <v>26939.128320000003</v>
      </c>
      <c r="G37" s="99">
        <f t="shared" si="1"/>
        <v>25053.389337600001</v>
      </c>
      <c r="H37" s="99">
        <f t="shared" si="2"/>
        <v>25861.563187200005</v>
      </c>
      <c r="I37" s="87">
        <v>6</v>
      </c>
    </row>
    <row r="38" spans="1:9" ht="16">
      <c r="A38" s="111" t="s">
        <v>160</v>
      </c>
      <c r="B38" s="119" t="s">
        <v>305</v>
      </c>
      <c r="C38" s="112" t="s">
        <v>268</v>
      </c>
      <c r="D38" s="101">
        <v>0.08</v>
      </c>
      <c r="E38" s="113">
        <f>Listado!D107</f>
        <v>35885.324800000002</v>
      </c>
      <c r="F38" s="114">
        <f t="shared" si="0"/>
        <v>33014.498815999999</v>
      </c>
      <c r="G38" s="113">
        <f t="shared" si="1"/>
        <v>30703.48389888</v>
      </c>
      <c r="H38" s="113">
        <f t="shared" si="2"/>
        <v>31693.918863359999</v>
      </c>
      <c r="I38" s="115">
        <v>6</v>
      </c>
    </row>
    <row r="39" spans="1:9" ht="16">
      <c r="A39" s="86" t="s">
        <v>162</v>
      </c>
      <c r="B39" s="118" t="s">
        <v>306</v>
      </c>
      <c r="C39" s="91" t="s">
        <v>268</v>
      </c>
      <c r="D39" s="100">
        <v>0.08</v>
      </c>
      <c r="E39" s="99">
        <f>Listado!D108</f>
        <v>42755.481599999999</v>
      </c>
      <c r="F39" s="102">
        <f t="shared" si="0"/>
        <v>39335.043072</v>
      </c>
      <c r="G39" s="99">
        <f t="shared" si="1"/>
        <v>36581.590056959998</v>
      </c>
      <c r="H39" s="99">
        <f t="shared" si="2"/>
        <v>37761.64134912</v>
      </c>
      <c r="I39" s="87">
        <v>6</v>
      </c>
    </row>
    <row r="40" spans="1:9" ht="16">
      <c r="A40" s="111" t="s">
        <v>164</v>
      </c>
      <c r="B40" s="119" t="s">
        <v>307</v>
      </c>
      <c r="C40" s="112" t="s">
        <v>268</v>
      </c>
      <c r="D40" s="101">
        <v>0.08</v>
      </c>
      <c r="E40" s="113">
        <f>Listado!D109</f>
        <v>49143.889600000002</v>
      </c>
      <c r="F40" s="114">
        <f t="shared" si="0"/>
        <v>45212.378432000005</v>
      </c>
      <c r="G40" s="113">
        <f t="shared" si="1"/>
        <v>42047.511941760007</v>
      </c>
      <c r="H40" s="113">
        <f t="shared" si="2"/>
        <v>43403.883294720006</v>
      </c>
      <c r="I40" s="115">
        <v>6</v>
      </c>
    </row>
    <row r="41" spans="1:9" ht="16">
      <c r="A41" s="86" t="s">
        <v>177</v>
      </c>
      <c r="B41" s="118" t="s">
        <v>246</v>
      </c>
      <c r="C41" s="91" t="s">
        <v>268</v>
      </c>
      <c r="D41" s="100">
        <v>0.05</v>
      </c>
      <c r="E41" s="99">
        <f>Listado!D115</f>
        <v>16610.963200000002</v>
      </c>
      <c r="F41" s="102">
        <f t="shared" si="0"/>
        <v>15780.415040000002</v>
      </c>
      <c r="G41" s="99">
        <f t="shared" si="1"/>
        <v>14675.785987200001</v>
      </c>
      <c r="H41" s="99">
        <f t="shared" si="2"/>
        <v>15149.198438400002</v>
      </c>
      <c r="I41" s="87">
        <v>6</v>
      </c>
    </row>
    <row r="42" spans="1:9" ht="16">
      <c r="A42" s="111" t="s">
        <v>178</v>
      </c>
      <c r="B42" s="119" t="s">
        <v>247</v>
      </c>
      <c r="C42" s="112" t="s">
        <v>267</v>
      </c>
      <c r="D42" s="101">
        <v>0.05</v>
      </c>
      <c r="E42" s="113">
        <f>Listado!D116</f>
        <v>22868.185600000001</v>
      </c>
      <c r="F42" s="114">
        <f t="shared" si="0"/>
        <v>21724.776320000001</v>
      </c>
      <c r="G42" s="113">
        <f t="shared" si="1"/>
        <v>20204.041977600002</v>
      </c>
      <c r="H42" s="113">
        <f t="shared" si="2"/>
        <v>20855.785267200001</v>
      </c>
      <c r="I42" s="115">
        <v>6</v>
      </c>
    </row>
    <row r="43" spans="1:9" ht="16">
      <c r="A43" s="86" t="s">
        <v>179</v>
      </c>
      <c r="B43" s="118" t="s">
        <v>308</v>
      </c>
      <c r="C43" s="91" t="s">
        <v>268</v>
      </c>
      <c r="D43" s="100">
        <v>0.05</v>
      </c>
      <c r="E43" s="99">
        <f>Listado!D117</f>
        <v>31097.601600000002</v>
      </c>
      <c r="F43" s="102">
        <f t="shared" si="0"/>
        <v>29542.721520000003</v>
      </c>
      <c r="G43" s="99">
        <f t="shared" si="1"/>
        <v>27474.731013600001</v>
      </c>
      <c r="H43" s="99">
        <f t="shared" si="2"/>
        <v>28361.012659200002</v>
      </c>
      <c r="I43" s="87">
        <v>6</v>
      </c>
    </row>
    <row r="44" spans="1:9" ht="16">
      <c r="A44" s="111" t="s">
        <v>180</v>
      </c>
      <c r="B44" s="119" t="s">
        <v>309</v>
      </c>
      <c r="C44" s="112" t="s">
        <v>268</v>
      </c>
      <c r="D44" s="101">
        <v>0.05</v>
      </c>
      <c r="E44" s="113">
        <f>Listado!D118</f>
        <v>38137.528000000006</v>
      </c>
      <c r="F44" s="114">
        <f t="shared" si="0"/>
        <v>36230.651600000005</v>
      </c>
      <c r="G44" s="113">
        <f t="shared" si="1"/>
        <v>33694.505988000004</v>
      </c>
      <c r="H44" s="113">
        <f t="shared" si="2"/>
        <v>34781.425536000002</v>
      </c>
      <c r="I44" s="115">
        <v>6</v>
      </c>
    </row>
    <row r="45" spans="1:9" ht="16">
      <c r="A45" s="86" t="s">
        <v>181</v>
      </c>
      <c r="B45" s="118" t="s">
        <v>310</v>
      </c>
      <c r="C45" s="91" t="s">
        <v>268</v>
      </c>
      <c r="D45" s="100">
        <v>0.05</v>
      </c>
      <c r="E45" s="99">
        <f>Listado!D119</f>
        <v>51261.599999999999</v>
      </c>
      <c r="F45" s="102">
        <f t="shared" si="0"/>
        <v>48698.52</v>
      </c>
      <c r="G45" s="99">
        <f t="shared" si="1"/>
        <v>45289.623599999999</v>
      </c>
      <c r="H45" s="99">
        <f t="shared" si="2"/>
        <v>46750.5792</v>
      </c>
      <c r="I45" s="87">
        <v>6</v>
      </c>
    </row>
    <row r="46" spans="1:9" ht="16">
      <c r="A46" s="111" t="s">
        <v>182</v>
      </c>
      <c r="B46" s="119" t="s">
        <v>311</v>
      </c>
      <c r="C46" s="112" t="s">
        <v>268</v>
      </c>
      <c r="D46" s="101">
        <v>0.05</v>
      </c>
      <c r="E46" s="113">
        <f>Listado!D120</f>
        <v>53546.875199999995</v>
      </c>
      <c r="F46" s="114">
        <f t="shared" si="0"/>
        <v>50869.531439999992</v>
      </c>
      <c r="G46" s="113">
        <f t="shared" si="1"/>
        <v>47308.664239199992</v>
      </c>
      <c r="H46" s="113">
        <f t="shared" si="2"/>
        <v>48834.750182399992</v>
      </c>
      <c r="I46" s="115">
        <v>6</v>
      </c>
    </row>
    <row r="47" spans="1:9" ht="16">
      <c r="A47" s="86" t="s">
        <v>183</v>
      </c>
      <c r="B47" s="118" t="s">
        <v>312</v>
      </c>
      <c r="C47" s="91" t="s">
        <v>268</v>
      </c>
      <c r="D47" s="100">
        <v>0.05</v>
      </c>
      <c r="E47" s="99">
        <f>Listado!D121</f>
        <v>60985.870400000007</v>
      </c>
      <c r="F47" s="102">
        <f t="shared" si="0"/>
        <v>57936.576880000008</v>
      </c>
      <c r="G47" s="99">
        <f t="shared" si="1"/>
        <v>53881.016498400008</v>
      </c>
      <c r="H47" s="99">
        <f t="shared" si="2"/>
        <v>55619.113804800007</v>
      </c>
      <c r="I47" s="87">
        <v>6</v>
      </c>
    </row>
    <row r="48" spans="1:9" ht="16">
      <c r="A48" s="111" t="s">
        <v>191</v>
      </c>
      <c r="B48" s="119" t="s">
        <v>192</v>
      </c>
      <c r="C48" s="112" t="s">
        <v>268</v>
      </c>
      <c r="D48" s="101">
        <v>0.15</v>
      </c>
      <c r="E48" s="113">
        <f>Listado!D127</f>
        <v>5386.3264000000008</v>
      </c>
      <c r="F48" s="114">
        <f t="shared" si="0"/>
        <v>4578.3774400000011</v>
      </c>
      <c r="G48" s="113">
        <f t="shared" si="1"/>
        <v>4257.8910192000012</v>
      </c>
      <c r="H48" s="113">
        <f t="shared" si="2"/>
        <v>4395.2423424000008</v>
      </c>
      <c r="I48" s="115">
        <v>12</v>
      </c>
    </row>
    <row r="49" spans="1:9" ht="16">
      <c r="A49" s="86" t="s">
        <v>193</v>
      </c>
      <c r="B49" s="118" t="s">
        <v>194</v>
      </c>
      <c r="C49" s="91" t="s">
        <v>268</v>
      </c>
      <c r="D49" s="100">
        <v>0.15</v>
      </c>
      <c r="E49" s="99">
        <f>Listado!D128</f>
        <v>6678.3392000000003</v>
      </c>
      <c r="F49" s="102">
        <f t="shared" si="0"/>
        <v>5676.5883200000007</v>
      </c>
      <c r="G49" s="99">
        <f t="shared" si="1"/>
        <v>5279.2271376000008</v>
      </c>
      <c r="H49" s="99">
        <f t="shared" si="2"/>
        <v>5449.5247872000009</v>
      </c>
      <c r="I49" s="87">
        <v>12</v>
      </c>
    </row>
    <row r="50" spans="1:9" ht="16">
      <c r="A50" s="111" t="s">
        <v>195</v>
      </c>
      <c r="B50" s="119" t="s">
        <v>196</v>
      </c>
      <c r="C50" s="112" t="s">
        <v>268</v>
      </c>
      <c r="D50" s="101">
        <v>0.15</v>
      </c>
      <c r="E50" s="113">
        <f>Listado!D129</f>
        <v>8596.5151999999998</v>
      </c>
      <c r="F50" s="114">
        <f t="shared" si="0"/>
        <v>7307.0379199999998</v>
      </c>
      <c r="G50" s="113">
        <f t="shared" si="1"/>
        <v>6795.5452655999998</v>
      </c>
      <c r="H50" s="113">
        <f t="shared" si="2"/>
        <v>7014.7564032</v>
      </c>
      <c r="I50" s="115">
        <v>12</v>
      </c>
    </row>
    <row r="51" spans="1:9" ht="16">
      <c r="A51" s="86" t="s">
        <v>197</v>
      </c>
      <c r="B51" s="118" t="s">
        <v>198</v>
      </c>
      <c r="C51" s="91" t="s">
        <v>268</v>
      </c>
      <c r="D51" s="100">
        <v>0.15</v>
      </c>
      <c r="E51" s="99">
        <f>Listado!D130</f>
        <v>10196.097600000001</v>
      </c>
      <c r="F51" s="102">
        <f t="shared" si="0"/>
        <v>8666.6829600000001</v>
      </c>
      <c r="G51" s="99">
        <f t="shared" si="1"/>
        <v>8060.0151527999997</v>
      </c>
      <c r="H51" s="99">
        <f t="shared" si="2"/>
        <v>8320.0156416000009</v>
      </c>
      <c r="I51" s="87">
        <v>12</v>
      </c>
    </row>
    <row r="52" spans="1:9" ht="16">
      <c r="A52" s="111" t="s">
        <v>199</v>
      </c>
      <c r="B52" s="119" t="s">
        <v>200</v>
      </c>
      <c r="C52" s="112" t="s">
        <v>268</v>
      </c>
      <c r="D52" s="101">
        <v>0.15</v>
      </c>
      <c r="E52" s="113">
        <f>Listado!D131</f>
        <v>12232.2304</v>
      </c>
      <c r="F52" s="114">
        <f t="shared" si="0"/>
        <v>10397.395840000001</v>
      </c>
      <c r="G52" s="113">
        <f t="shared" si="1"/>
        <v>9669.5781312000017</v>
      </c>
      <c r="H52" s="113">
        <f t="shared" si="2"/>
        <v>9981.5000064000014</v>
      </c>
      <c r="I52" s="115">
        <v>12</v>
      </c>
    </row>
    <row r="53" spans="1:9" ht="16">
      <c r="A53" s="86" t="s">
        <v>201</v>
      </c>
      <c r="B53" s="118" t="s">
        <v>202</v>
      </c>
      <c r="C53" s="91" t="s">
        <v>268</v>
      </c>
      <c r="D53" s="100">
        <v>0.15</v>
      </c>
      <c r="E53" s="99">
        <f>Listado!D132</f>
        <v>14647.5888</v>
      </c>
      <c r="F53" s="102">
        <f t="shared" si="0"/>
        <v>12450.45048</v>
      </c>
      <c r="G53" s="99">
        <f t="shared" si="1"/>
        <v>11578.918946399999</v>
      </c>
      <c r="H53" s="99">
        <f t="shared" si="2"/>
        <v>11952.432460799999</v>
      </c>
      <c r="I53" s="87">
        <v>12</v>
      </c>
    </row>
    <row r="54" spans="1:9" ht="16">
      <c r="A54" s="111" t="s">
        <v>203</v>
      </c>
      <c r="B54" s="119" t="s">
        <v>204</v>
      </c>
      <c r="C54" s="112" t="s">
        <v>268</v>
      </c>
      <c r="D54" s="101">
        <v>0.15</v>
      </c>
      <c r="E54" s="113">
        <f>Listado!D133</f>
        <v>16327.646400000001</v>
      </c>
      <c r="F54" s="114">
        <f>E54-(E54*D54)</f>
        <v>13878.499440000001</v>
      </c>
      <c r="G54" s="113">
        <f>F54-(F54*7%)</f>
        <v>12907.004479200001</v>
      </c>
      <c r="H54" s="113">
        <f>F54-(F54*4%)</f>
        <v>13323.359462400002</v>
      </c>
      <c r="I54" s="115">
        <v>12</v>
      </c>
    </row>
    <row r="55" spans="1:9" ht="16">
      <c r="A55" s="86" t="s">
        <v>143</v>
      </c>
      <c r="B55" s="118" t="s">
        <v>285</v>
      </c>
      <c r="C55" s="91" t="s">
        <v>268</v>
      </c>
      <c r="D55" s="100">
        <v>0.1</v>
      </c>
      <c r="E55" s="99">
        <f>Listado!D99</f>
        <v>3231.1344000000004</v>
      </c>
      <c r="F55" s="102">
        <f t="shared" ref="F55" si="3">E55-(E55*D55)</f>
        <v>2908.0209600000003</v>
      </c>
      <c r="G55" s="99">
        <f t="shared" ref="G55" si="4">F55-(F55*7%)</f>
        <v>2704.4594928000001</v>
      </c>
      <c r="H55" s="99">
        <f t="shared" ref="H55" si="5">F55-(F55*4%)</f>
        <v>2791.7001216000003</v>
      </c>
      <c r="I55" s="87">
        <v>50</v>
      </c>
    </row>
    <row r="56" spans="1:9">
      <c r="A56" s="141" t="s">
        <v>271</v>
      </c>
      <c r="B56" s="142"/>
      <c r="C56" s="142"/>
      <c r="D56" s="142"/>
      <c r="E56" s="142"/>
      <c r="F56" s="142"/>
      <c r="G56" s="142"/>
      <c r="H56" s="142"/>
      <c r="I56" s="143"/>
    </row>
    <row r="57" spans="1:9">
      <c r="A57" s="144"/>
      <c r="B57" s="145"/>
      <c r="C57" s="145"/>
      <c r="D57" s="145"/>
      <c r="E57" s="145"/>
      <c r="F57" s="145"/>
      <c r="G57" s="145"/>
      <c r="H57" s="145"/>
      <c r="I57" s="146"/>
    </row>
    <row r="58" spans="1:9">
      <c r="A58" s="88"/>
      <c r="B58" s="120"/>
      <c r="C58" s="89"/>
      <c r="D58" s="97"/>
      <c r="E58" s="89"/>
      <c r="F58" s="89"/>
      <c r="G58" s="89"/>
      <c r="H58" s="89"/>
      <c r="I58" s="89"/>
    </row>
    <row r="59" spans="1:9">
      <c r="A59" s="147" t="s">
        <v>272</v>
      </c>
      <c r="B59" s="147"/>
      <c r="C59" s="147"/>
      <c r="D59" s="147"/>
      <c r="E59" s="147"/>
      <c r="F59" s="147"/>
      <c r="G59" s="147"/>
      <c r="H59" s="147"/>
      <c r="I59" s="147"/>
    </row>
    <row r="60" spans="1:9">
      <c r="A60" s="88"/>
      <c r="B60" s="120"/>
      <c r="C60" s="89"/>
      <c r="D60" s="97"/>
      <c r="E60" s="89"/>
      <c r="F60" s="89"/>
      <c r="G60" s="89"/>
      <c r="H60" s="89"/>
      <c r="I60" s="89"/>
    </row>
    <row r="61" spans="1:9">
      <c r="A61" s="148" t="s">
        <v>273</v>
      </c>
      <c r="B61" s="148"/>
      <c r="C61" s="148"/>
      <c r="D61" s="148"/>
      <c r="E61" s="148"/>
      <c r="F61" s="148"/>
      <c r="G61" s="148"/>
      <c r="H61" s="148"/>
      <c r="I61" s="148"/>
    </row>
    <row r="62" spans="1:9">
      <c r="A62" s="148"/>
      <c r="B62" s="148"/>
      <c r="C62" s="148"/>
      <c r="D62" s="148"/>
      <c r="E62" s="148"/>
      <c r="F62" s="148"/>
      <c r="G62" s="148"/>
      <c r="H62" s="148"/>
      <c r="I62" s="148"/>
    </row>
    <row r="63" spans="1:9">
      <c r="A63" s="88"/>
      <c r="B63" s="120"/>
      <c r="C63" s="89"/>
      <c r="D63" s="97"/>
      <c r="E63" s="89"/>
      <c r="F63" s="89"/>
      <c r="G63" s="89"/>
      <c r="H63" s="89"/>
      <c r="I63" s="89"/>
    </row>
    <row r="64" spans="1:9">
      <c r="A64" s="149" t="s">
        <v>274</v>
      </c>
      <c r="B64" s="149"/>
      <c r="C64" s="149"/>
      <c r="D64" s="149"/>
      <c r="E64" s="149"/>
      <c r="F64" s="149"/>
      <c r="G64" s="149"/>
      <c r="H64" s="149"/>
      <c r="I64" s="149"/>
    </row>
  </sheetData>
  <autoFilter ref="A8:A57" xr:uid="{22134A98-C3F2-004D-A637-140F69CAE36E}"/>
  <mergeCells count="5">
    <mergeCell ref="A56:I57"/>
    <mergeCell ref="A59:I59"/>
    <mergeCell ref="A61:I62"/>
    <mergeCell ref="A64:I64"/>
    <mergeCell ref="F6:H6"/>
  </mergeCells>
  <pageMargins left="0.25" right="0.25" top="0.75" bottom="0.75" header="0.3" footer="0.3"/>
  <pageSetup paperSize="9" orientation="landscape" horizontalDpi="0" verticalDpi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3:J489"/>
  <sheetViews>
    <sheetView showGridLines="0" tabSelected="1" view="pageLayout" zoomScaleNormal="90" workbookViewId="0">
      <selection activeCell="B499" sqref="B499"/>
    </sheetView>
  </sheetViews>
  <sheetFormatPr baseColWidth="10" defaultColWidth="9.1640625" defaultRowHeight="15"/>
  <cols>
    <col min="1" max="1" width="4.6640625" style="3" customWidth="1"/>
    <col min="2" max="2" width="14" style="3" customWidth="1"/>
    <col min="3" max="3" width="7" style="3" customWidth="1"/>
    <col min="4" max="5" width="9.1640625" style="3" customWidth="1"/>
    <col min="6" max="6" width="14.1640625" style="3" customWidth="1"/>
    <col min="7" max="7" width="24.1640625" style="3" customWidth="1"/>
    <col min="8" max="8" width="9.33203125" style="20" bestFit="1" customWidth="1"/>
  </cols>
  <sheetData>
    <row r="13" spans="1:8" ht="22.25" customHeight="1">
      <c r="A13" s="192"/>
      <c r="B13" s="192"/>
      <c r="C13" s="67" t="s">
        <v>6</v>
      </c>
      <c r="D13" s="196" t="s">
        <v>7</v>
      </c>
      <c r="E13" s="196"/>
      <c r="F13" s="196"/>
      <c r="G13" s="67" t="s">
        <v>8</v>
      </c>
      <c r="H13" s="21" t="s">
        <v>9</v>
      </c>
    </row>
    <row r="14" spans="1:8" ht="16">
      <c r="G14" s="8"/>
    </row>
    <row r="15" spans="1:8" ht="22.5" customHeight="1">
      <c r="A15" s="191" t="s">
        <v>10</v>
      </c>
      <c r="B15" s="191"/>
      <c r="C15" s="154" t="s">
        <v>10</v>
      </c>
      <c r="D15" s="154"/>
      <c r="E15" s="154"/>
      <c r="F15" s="154"/>
      <c r="G15" s="154"/>
      <c r="H15" s="154"/>
    </row>
    <row r="16" spans="1:8" ht="15.75" customHeight="1">
      <c r="A16" s="152"/>
      <c r="B16" s="152"/>
      <c r="C16" s="195"/>
      <c r="D16" s="195" t="s">
        <v>11</v>
      </c>
      <c r="E16" s="195"/>
      <c r="F16" s="195"/>
      <c r="G16" s="68" t="s">
        <v>12</v>
      </c>
      <c r="H16" s="109">
        <f>Listado!D12</f>
        <v>11903.715200000001</v>
      </c>
    </row>
    <row r="17" spans="1:10" ht="15" customHeight="1">
      <c r="A17" s="152"/>
      <c r="B17" s="152"/>
      <c r="C17" s="195"/>
      <c r="D17" s="195"/>
      <c r="E17" s="195"/>
      <c r="F17" s="195"/>
      <c r="G17" s="157" t="s">
        <v>15</v>
      </c>
      <c r="H17" s="158"/>
      <c r="J17" s="74"/>
    </row>
    <row r="18" spans="1:10">
      <c r="A18" s="152"/>
      <c r="B18" s="152"/>
      <c r="C18" s="195"/>
      <c r="D18" s="195"/>
      <c r="E18" s="195"/>
      <c r="F18" s="195"/>
      <c r="G18" s="157"/>
      <c r="H18" s="158"/>
    </row>
    <row r="19" spans="1:10" ht="15" customHeight="1"/>
    <row r="20" spans="1:10" ht="15" customHeight="1"/>
    <row r="21" spans="1:10" ht="16">
      <c r="G21" s="8"/>
    </row>
    <row r="22" spans="1:10" ht="22.25" customHeight="1">
      <c r="A22" s="191" t="s">
        <v>10</v>
      </c>
      <c r="B22" s="191"/>
      <c r="C22" s="154" t="s">
        <v>13</v>
      </c>
      <c r="D22" s="154"/>
      <c r="E22" s="154"/>
      <c r="F22" s="154"/>
      <c r="G22" s="154"/>
      <c r="H22" s="154"/>
    </row>
    <row r="23" spans="1:10" ht="15" customHeight="1">
      <c r="A23" s="152"/>
      <c r="B23" s="152"/>
      <c r="C23" s="195"/>
      <c r="D23" s="195" t="s">
        <v>14</v>
      </c>
      <c r="E23" s="195"/>
      <c r="F23" s="195"/>
      <c r="G23" s="157" t="s">
        <v>15</v>
      </c>
      <c r="H23" s="158">
        <f>Listado!D13</f>
        <v>4463.6175999999996</v>
      </c>
    </row>
    <row r="24" spans="1:10" ht="15" customHeight="1">
      <c r="A24" s="152"/>
      <c r="B24" s="152"/>
      <c r="C24" s="195"/>
      <c r="D24" s="195"/>
      <c r="E24" s="195"/>
      <c r="F24" s="195"/>
      <c r="G24" s="157"/>
      <c r="H24" s="158"/>
    </row>
    <row r="25" spans="1:10" ht="15" customHeight="1">
      <c r="A25" s="152"/>
      <c r="B25" s="152"/>
      <c r="C25" s="195"/>
      <c r="D25" s="195"/>
      <c r="E25" s="195"/>
      <c r="F25" s="195"/>
      <c r="G25" s="157"/>
      <c r="H25" s="158"/>
    </row>
    <row r="26" spans="1:10" ht="15" customHeight="1">
      <c r="A26" s="152"/>
      <c r="B26" s="152"/>
      <c r="C26" s="195"/>
      <c r="D26" s="195"/>
      <c r="E26" s="195"/>
      <c r="F26" s="195"/>
      <c r="G26" s="188" t="s">
        <v>12</v>
      </c>
      <c r="H26" s="158">
        <f>Listado!D14</f>
        <v>9158.7392</v>
      </c>
    </row>
    <row r="27" spans="1:10" ht="15" customHeight="1">
      <c r="A27" s="152"/>
      <c r="B27" s="152"/>
      <c r="C27" s="195"/>
      <c r="D27" s="195"/>
      <c r="E27" s="195"/>
      <c r="F27" s="195"/>
      <c r="G27" s="188"/>
      <c r="H27" s="158"/>
    </row>
    <row r="28" spans="1:10" ht="14" customHeight="1">
      <c r="A28" s="152"/>
      <c r="B28" s="152"/>
      <c r="C28" s="195"/>
      <c r="D28" s="195"/>
      <c r="E28" s="195"/>
      <c r="F28" s="195"/>
      <c r="G28" s="188"/>
      <c r="H28" s="158"/>
    </row>
    <row r="29" spans="1:10">
      <c r="A29" s="152"/>
      <c r="B29" s="152"/>
      <c r="C29" s="11"/>
      <c r="D29" s="10"/>
      <c r="E29" s="10"/>
      <c r="F29" s="10"/>
      <c r="G29" s="13"/>
      <c r="H29" s="22"/>
    </row>
    <row r="30" spans="1:10">
      <c r="A30" s="152"/>
      <c r="B30" s="152"/>
      <c r="C30" s="11"/>
      <c r="D30" s="10"/>
      <c r="E30" s="10"/>
      <c r="F30" s="10"/>
      <c r="G30" s="13"/>
      <c r="H30" s="22"/>
    </row>
    <row r="31" spans="1:10">
      <c r="A31" s="152"/>
      <c r="B31" s="152"/>
      <c r="C31" s="11"/>
      <c r="D31" s="10"/>
      <c r="E31" s="10"/>
      <c r="F31" s="10"/>
      <c r="G31" s="13"/>
      <c r="H31" s="22"/>
    </row>
    <row r="32" spans="1:10" ht="21">
      <c r="A32" s="191" t="s">
        <v>10</v>
      </c>
      <c r="B32" s="191"/>
      <c r="C32" s="193"/>
      <c r="D32" s="193"/>
      <c r="E32" s="193"/>
      <c r="F32" s="193"/>
      <c r="G32" s="193"/>
      <c r="H32" s="193"/>
    </row>
    <row r="33" spans="1:8" ht="15.75" customHeight="1">
      <c r="A33" s="12"/>
      <c r="B33" s="12"/>
      <c r="C33" s="155"/>
      <c r="D33" s="194"/>
      <c r="E33" s="194"/>
      <c r="F33" s="194"/>
      <c r="G33" s="160"/>
      <c r="H33" s="161"/>
    </row>
    <row r="34" spans="1:8">
      <c r="A34" s="12"/>
      <c r="B34" s="12"/>
      <c r="C34" s="155"/>
      <c r="D34" s="194"/>
      <c r="E34" s="194"/>
      <c r="F34" s="194"/>
      <c r="G34" s="160"/>
      <c r="H34" s="161"/>
    </row>
    <row r="35" spans="1:8" ht="15" customHeight="1">
      <c r="A35" s="12"/>
      <c r="B35" s="12"/>
      <c r="C35" s="155"/>
      <c r="D35" s="194"/>
      <c r="E35" s="194"/>
      <c r="F35" s="194"/>
      <c r="G35" s="160"/>
      <c r="H35" s="161"/>
    </row>
    <row r="36" spans="1:8" ht="15" customHeight="1">
      <c r="A36" s="12"/>
      <c r="B36" s="12"/>
      <c r="C36" s="155"/>
      <c r="D36" s="194"/>
      <c r="E36" s="194"/>
      <c r="F36" s="194"/>
      <c r="G36" s="160"/>
      <c r="H36" s="161"/>
    </row>
    <row r="37" spans="1:8" ht="15" customHeight="1">
      <c r="A37" s="12"/>
      <c r="B37" s="12"/>
      <c r="C37" s="155"/>
      <c r="D37" s="194"/>
      <c r="E37" s="194"/>
      <c r="F37" s="194"/>
      <c r="G37" s="160"/>
      <c r="H37" s="161"/>
    </row>
    <row r="38" spans="1:8" ht="15" customHeight="1">
      <c r="A38" s="12"/>
      <c r="B38" s="12"/>
      <c r="C38" s="11"/>
      <c r="D38" s="10"/>
      <c r="E38" s="10"/>
      <c r="F38" s="10"/>
      <c r="G38" s="13"/>
      <c r="H38" s="22"/>
    </row>
    <row r="39" spans="1:8" ht="15" customHeight="1">
      <c r="A39" s="12"/>
      <c r="B39" s="12"/>
      <c r="C39" s="11"/>
      <c r="D39" s="10"/>
      <c r="E39" s="10"/>
      <c r="F39" s="10"/>
      <c r="G39" s="13"/>
      <c r="H39" s="22"/>
    </row>
    <row r="40" spans="1:8">
      <c r="A40" s="12"/>
      <c r="B40" s="12"/>
      <c r="C40" s="11"/>
      <c r="D40" s="10"/>
      <c r="E40" s="10"/>
      <c r="F40" s="10"/>
      <c r="G40" s="13"/>
      <c r="H40" s="22"/>
    </row>
    <row r="41" spans="1:8" ht="21">
      <c r="A41" s="191" t="s">
        <v>10</v>
      </c>
      <c r="B41" s="191"/>
      <c r="C41" s="193"/>
      <c r="D41" s="193"/>
      <c r="E41" s="193"/>
      <c r="F41" s="193"/>
      <c r="G41" s="193"/>
      <c r="H41" s="193"/>
    </row>
    <row r="42" spans="1:8" ht="15" customHeight="1">
      <c r="A42" s="12"/>
      <c r="B42" s="12"/>
      <c r="C42" s="155"/>
      <c r="D42" s="197"/>
      <c r="E42" s="197"/>
      <c r="F42" s="197"/>
      <c r="G42" s="160"/>
      <c r="H42" s="161"/>
    </row>
    <row r="43" spans="1:8">
      <c r="A43" s="12"/>
      <c r="B43" s="12"/>
      <c r="C43" s="155"/>
      <c r="D43" s="197"/>
      <c r="E43" s="197"/>
      <c r="F43" s="197"/>
      <c r="G43" s="160"/>
      <c r="H43" s="161"/>
    </row>
    <row r="44" spans="1:8">
      <c r="A44" s="12"/>
      <c r="B44" s="12"/>
      <c r="C44" s="155"/>
      <c r="D44" s="197"/>
      <c r="E44" s="197"/>
      <c r="F44" s="197"/>
      <c r="G44" s="160"/>
      <c r="H44" s="161"/>
    </row>
    <row r="45" spans="1:8">
      <c r="A45" s="12"/>
      <c r="B45" s="12"/>
      <c r="C45" s="155"/>
      <c r="D45" s="197"/>
      <c r="E45" s="197"/>
      <c r="F45" s="197"/>
      <c r="G45" s="160"/>
      <c r="H45" s="161"/>
    </row>
    <row r="46" spans="1:8" ht="23" customHeight="1">
      <c r="A46" s="12"/>
      <c r="B46" s="12"/>
      <c r="C46" s="155"/>
      <c r="D46" s="197"/>
      <c r="E46" s="197"/>
      <c r="F46" s="197"/>
      <c r="G46" s="160"/>
      <c r="H46" s="161"/>
    </row>
    <row r="47" spans="1:8" ht="16.25" customHeight="1">
      <c r="A47" s="12"/>
      <c r="B47" s="12"/>
      <c r="C47" s="11"/>
      <c r="D47" s="10"/>
      <c r="E47" s="10"/>
      <c r="F47" s="10"/>
      <c r="G47" s="13"/>
      <c r="H47" s="22"/>
    </row>
    <row r="48" spans="1:8" ht="23" customHeight="1"/>
    <row r="49" spans="1:8" ht="23" customHeight="1">
      <c r="G49" s="6"/>
      <c r="H49" s="23"/>
    </row>
    <row r="50" spans="1:8" ht="23" customHeight="1"/>
    <row r="51" spans="1:8" ht="23" customHeight="1"/>
    <row r="53" spans="1:8">
      <c r="A53" s="9"/>
      <c r="B53" s="9"/>
    </row>
    <row r="54" spans="1:8">
      <c r="A54" s="9"/>
      <c r="B54" s="9"/>
    </row>
    <row r="55" spans="1:8">
      <c r="A55" s="9"/>
      <c r="B55" s="9"/>
    </row>
    <row r="56" spans="1:8">
      <c r="A56" s="9"/>
      <c r="B56" s="9"/>
    </row>
    <row r="57" spans="1:8">
      <c r="A57" s="9"/>
      <c r="B57" s="9"/>
    </row>
    <row r="58" spans="1:8">
      <c r="A58" s="9"/>
      <c r="B58" s="9"/>
    </row>
    <row r="59" spans="1:8">
      <c r="A59" s="9"/>
      <c r="B59" s="9"/>
    </row>
    <row r="60" spans="1:8">
      <c r="A60" s="9"/>
      <c r="B60" s="9"/>
    </row>
    <row r="61" spans="1:8" ht="15" customHeight="1">
      <c r="C61" s="67" t="s">
        <v>6</v>
      </c>
      <c r="D61" s="178" t="s">
        <v>7</v>
      </c>
      <c r="E61" s="178"/>
      <c r="F61" s="178"/>
      <c r="G61" s="65" t="s">
        <v>8</v>
      </c>
      <c r="H61" s="24" t="s">
        <v>9</v>
      </c>
    </row>
    <row r="62" spans="1:8" ht="16">
      <c r="G62" s="8"/>
    </row>
    <row r="63" spans="1:8" ht="18">
      <c r="C63" s="186" t="s">
        <v>16</v>
      </c>
      <c r="D63" s="186"/>
      <c r="E63" s="186"/>
      <c r="F63" s="186"/>
      <c r="G63" s="186"/>
      <c r="H63" s="186"/>
    </row>
    <row r="64" spans="1:8">
      <c r="C64" s="162" t="s">
        <v>17</v>
      </c>
      <c r="D64" s="181" t="s">
        <v>18</v>
      </c>
      <c r="E64" s="181"/>
      <c r="F64" s="181"/>
      <c r="G64" s="68" t="s">
        <v>19</v>
      </c>
      <c r="H64" s="59">
        <f>Listado!D15</f>
        <v>1682.2624000000001</v>
      </c>
    </row>
    <row r="65" spans="1:8" ht="15" customHeight="1">
      <c r="C65" s="162"/>
      <c r="D65" s="181"/>
      <c r="E65" s="181"/>
      <c r="F65" s="181"/>
      <c r="G65" s="157" t="s">
        <v>20</v>
      </c>
      <c r="H65" s="158">
        <f>Listado!D16</f>
        <v>4282.8240000000005</v>
      </c>
    </row>
    <row r="66" spans="1:8">
      <c r="C66" s="162"/>
      <c r="D66" s="181"/>
      <c r="E66" s="181"/>
      <c r="F66" s="181"/>
      <c r="G66" s="157"/>
      <c r="H66" s="158"/>
    </row>
    <row r="67" spans="1:8">
      <c r="C67" s="159" t="s">
        <v>21</v>
      </c>
      <c r="D67" s="185" t="s">
        <v>22</v>
      </c>
      <c r="E67" s="185"/>
      <c r="F67" s="185"/>
      <c r="G67" s="64" t="s">
        <v>19</v>
      </c>
      <c r="H67" s="61">
        <f>Listado!D17</f>
        <v>1811.2432000000001</v>
      </c>
    </row>
    <row r="68" spans="1:8">
      <c r="C68" s="159"/>
      <c r="D68" s="185"/>
      <c r="E68" s="185"/>
      <c r="F68" s="185"/>
      <c r="G68" s="160" t="s">
        <v>20</v>
      </c>
      <c r="H68" s="161">
        <f>Listado!D18</f>
        <v>4729.2960000000003</v>
      </c>
    </row>
    <row r="69" spans="1:8">
      <c r="C69" s="159"/>
      <c r="D69" s="185"/>
      <c r="E69" s="185"/>
      <c r="F69" s="185"/>
      <c r="G69" s="160"/>
      <c r="H69" s="161"/>
    </row>
    <row r="70" spans="1:8">
      <c r="C70" s="162" t="s">
        <v>23</v>
      </c>
      <c r="D70" s="181" t="s">
        <v>24</v>
      </c>
      <c r="E70" s="181"/>
      <c r="F70" s="181"/>
      <c r="G70" s="68" t="s">
        <v>19</v>
      </c>
      <c r="H70" s="59">
        <f>Listado!D19</f>
        <v>1750.6112000000001</v>
      </c>
    </row>
    <row r="71" spans="1:8">
      <c r="C71" s="162"/>
      <c r="D71" s="181"/>
      <c r="E71" s="181"/>
      <c r="F71" s="181"/>
      <c r="G71" s="157" t="s">
        <v>20</v>
      </c>
      <c r="H71" s="158">
        <f>Listado!D20</f>
        <v>4729.2960000000003</v>
      </c>
    </row>
    <row r="72" spans="1:8">
      <c r="C72" s="162"/>
      <c r="D72" s="181"/>
      <c r="E72" s="181"/>
      <c r="F72" s="181"/>
      <c r="G72" s="157"/>
      <c r="H72" s="158"/>
    </row>
    <row r="73" spans="1:8">
      <c r="A73" s="66"/>
      <c r="B73" s="66"/>
      <c r="C73" s="159" t="s">
        <v>25</v>
      </c>
      <c r="D73" s="185" t="s">
        <v>26</v>
      </c>
      <c r="E73" s="185"/>
      <c r="F73" s="185"/>
      <c r="G73" s="64" t="s">
        <v>19</v>
      </c>
      <c r="H73" s="61">
        <f>Listado!D21</f>
        <v>2044.952</v>
      </c>
    </row>
    <row r="74" spans="1:8">
      <c r="A74" s="66"/>
      <c r="B74" s="66"/>
      <c r="C74" s="159"/>
      <c r="D74" s="185"/>
      <c r="E74" s="185"/>
      <c r="F74" s="185"/>
      <c r="G74" s="160" t="s">
        <v>20</v>
      </c>
      <c r="H74" s="161">
        <f>Listado!D22</f>
        <v>5763.3472000000002</v>
      </c>
    </row>
    <row r="75" spans="1:8">
      <c r="A75" s="66"/>
      <c r="B75" s="66"/>
      <c r="C75" s="159"/>
      <c r="D75" s="185"/>
      <c r="E75" s="185"/>
      <c r="F75" s="185"/>
      <c r="G75" s="160"/>
      <c r="H75" s="161"/>
    </row>
    <row r="76" spans="1:8">
      <c r="A76" s="66"/>
      <c r="B76" s="66"/>
      <c r="C76" s="162" t="s">
        <v>27</v>
      </c>
      <c r="D76" s="157" t="s">
        <v>28</v>
      </c>
      <c r="E76" s="157"/>
      <c r="F76" s="157"/>
      <c r="G76" s="68" t="s">
        <v>19</v>
      </c>
      <c r="H76" s="59">
        <f>Listado!D23</f>
        <v>3236.6464000000001</v>
      </c>
    </row>
    <row r="77" spans="1:8">
      <c r="A77" s="66"/>
      <c r="B77" s="66"/>
      <c r="C77" s="162"/>
      <c r="D77" s="157"/>
      <c r="E77" s="157"/>
      <c r="F77" s="157"/>
      <c r="G77" s="157" t="s">
        <v>20</v>
      </c>
      <c r="H77" s="172">
        <f>Listado!D24</f>
        <v>8955.8976000000002</v>
      </c>
    </row>
    <row r="78" spans="1:8" ht="15" customHeight="1">
      <c r="A78" s="66"/>
      <c r="B78" s="66"/>
      <c r="C78" s="162"/>
      <c r="D78" s="157"/>
      <c r="E78" s="157"/>
      <c r="F78" s="157"/>
      <c r="G78" s="157"/>
      <c r="H78" s="172"/>
    </row>
    <row r="79" spans="1:8" ht="15" customHeight="1">
      <c r="A79" s="66"/>
      <c r="B79" s="66"/>
      <c r="C79" s="62"/>
      <c r="D79" s="60"/>
      <c r="E79" s="60"/>
      <c r="F79" s="60"/>
      <c r="G79" s="60"/>
      <c r="H79" s="37"/>
    </row>
    <row r="80" spans="1:8" ht="15" customHeight="1">
      <c r="A80" s="66"/>
      <c r="B80" s="66"/>
      <c r="C80" s="62"/>
      <c r="D80" s="60"/>
      <c r="E80" s="60"/>
      <c r="F80" s="60"/>
      <c r="G80" s="60"/>
      <c r="H80" s="37"/>
    </row>
    <row r="81" spans="3:8" ht="18">
      <c r="C81" s="186" t="s">
        <v>29</v>
      </c>
      <c r="D81" s="186"/>
      <c r="E81" s="186"/>
      <c r="F81" s="186"/>
      <c r="G81" s="186"/>
      <c r="H81" s="186"/>
    </row>
    <row r="82" spans="3:8" ht="15" customHeight="1">
      <c r="C82" s="162" t="s">
        <v>30</v>
      </c>
      <c r="D82" s="157" t="s">
        <v>31</v>
      </c>
      <c r="E82" s="157"/>
      <c r="F82" s="157"/>
      <c r="G82" s="68" t="s">
        <v>19</v>
      </c>
      <c r="H82" s="59">
        <f>Listado!D25</f>
        <v>2252.2032000000004</v>
      </c>
    </row>
    <row r="83" spans="3:8">
      <c r="C83" s="162"/>
      <c r="D83" s="157"/>
      <c r="E83" s="157"/>
      <c r="F83" s="157"/>
      <c r="G83" s="170" t="s">
        <v>32</v>
      </c>
      <c r="H83" s="172">
        <f>Listado!D26</f>
        <v>2267.34</v>
      </c>
    </row>
    <row r="84" spans="3:8" ht="15" customHeight="1">
      <c r="C84" s="162"/>
      <c r="D84" s="157"/>
      <c r="E84" s="157"/>
      <c r="F84" s="157"/>
      <c r="G84" s="170"/>
      <c r="H84" s="172"/>
    </row>
    <row r="85" spans="3:8" ht="18" customHeight="1">
      <c r="C85" s="162"/>
      <c r="D85" s="157"/>
      <c r="E85" s="157"/>
      <c r="F85" s="157"/>
      <c r="G85" s="58" t="s">
        <v>33</v>
      </c>
      <c r="H85" s="59">
        <f>Listado!D27</f>
        <v>6614.4</v>
      </c>
    </row>
    <row r="86" spans="3:8">
      <c r="C86" s="159" t="s">
        <v>34</v>
      </c>
      <c r="D86" s="160" t="s">
        <v>35</v>
      </c>
      <c r="E86" s="160"/>
      <c r="F86" s="160"/>
      <c r="G86" s="198" t="s">
        <v>19</v>
      </c>
      <c r="H86" s="166">
        <f>Listado!D28</f>
        <v>2510.1648</v>
      </c>
    </row>
    <row r="87" spans="3:8">
      <c r="C87" s="159"/>
      <c r="D87" s="160"/>
      <c r="E87" s="160"/>
      <c r="F87" s="160"/>
      <c r="G87" s="198"/>
      <c r="H87" s="166"/>
    </row>
    <row r="88" spans="3:8">
      <c r="C88" s="159"/>
      <c r="D88" s="160"/>
      <c r="E88" s="160"/>
      <c r="F88" s="160"/>
      <c r="G88" s="173" t="s">
        <v>32</v>
      </c>
      <c r="H88" s="166">
        <f>Listado!D29</f>
        <v>2561.9776000000002</v>
      </c>
    </row>
    <row r="89" spans="3:8">
      <c r="C89" s="159"/>
      <c r="D89" s="160"/>
      <c r="E89" s="160"/>
      <c r="F89" s="160"/>
      <c r="G89" s="173"/>
      <c r="H89" s="166"/>
    </row>
    <row r="90" spans="3:8">
      <c r="C90" s="159"/>
      <c r="D90" s="160"/>
      <c r="E90" s="160"/>
      <c r="F90" s="160"/>
      <c r="G90" s="60" t="s">
        <v>33</v>
      </c>
      <c r="H90" s="61">
        <f>Listado!D30</f>
        <v>6999.1376</v>
      </c>
    </row>
    <row r="91" spans="3:8" ht="15" customHeight="1">
      <c r="C91" s="162" t="s">
        <v>36</v>
      </c>
      <c r="D91" s="157" t="s">
        <v>37</v>
      </c>
      <c r="E91" s="157"/>
      <c r="F91" s="157"/>
      <c r="G91" s="68" t="s">
        <v>19</v>
      </c>
      <c r="H91" s="59">
        <f>Listado!D31</f>
        <v>2782.4576000000002</v>
      </c>
    </row>
    <row r="92" spans="3:8" ht="15" customHeight="1">
      <c r="C92" s="162"/>
      <c r="D92" s="157"/>
      <c r="E92" s="157"/>
      <c r="F92" s="157"/>
      <c r="G92" s="157" t="s">
        <v>32</v>
      </c>
      <c r="H92" s="158">
        <f>Listado!D32</f>
        <v>3135.2256000000002</v>
      </c>
    </row>
    <row r="93" spans="3:8" ht="15" customHeight="1">
      <c r="C93" s="162"/>
      <c r="D93" s="157"/>
      <c r="E93" s="157"/>
      <c r="F93" s="157"/>
      <c r="G93" s="157"/>
      <c r="H93" s="158"/>
    </row>
    <row r="94" spans="3:8" ht="15" customHeight="1">
      <c r="C94" s="162"/>
      <c r="D94" s="157"/>
      <c r="E94" s="157"/>
      <c r="F94" s="157"/>
      <c r="G94" s="157" t="s">
        <v>20</v>
      </c>
      <c r="H94" s="158">
        <f>Listado!D33</f>
        <v>7573.4880000000003</v>
      </c>
    </row>
    <row r="95" spans="3:8">
      <c r="C95" s="162"/>
      <c r="D95" s="157"/>
      <c r="E95" s="157"/>
      <c r="F95" s="157"/>
      <c r="G95" s="157"/>
      <c r="H95" s="158"/>
    </row>
    <row r="96" spans="3:8" ht="15" customHeight="1">
      <c r="C96" s="159" t="s">
        <v>38</v>
      </c>
      <c r="D96" s="160" t="s">
        <v>39</v>
      </c>
      <c r="E96" s="160"/>
      <c r="F96" s="160"/>
      <c r="G96" s="124" t="s">
        <v>19</v>
      </c>
      <c r="H96" s="121">
        <f>Listado!D34</f>
        <v>2566.3871999999997</v>
      </c>
    </row>
    <row r="97" spans="1:8" ht="15" customHeight="1">
      <c r="C97" s="159"/>
      <c r="D97" s="160"/>
      <c r="E97" s="160"/>
      <c r="F97" s="160"/>
      <c r="G97" s="189" t="s">
        <v>32</v>
      </c>
      <c r="H97" s="161">
        <f>Listado!D35</f>
        <v>2645.76</v>
      </c>
    </row>
    <row r="98" spans="1:8" ht="15" customHeight="1">
      <c r="C98" s="159"/>
      <c r="D98" s="160"/>
      <c r="E98" s="160"/>
      <c r="F98" s="160"/>
      <c r="G98" s="189"/>
      <c r="H98" s="161"/>
    </row>
    <row r="99" spans="1:8" ht="15" customHeight="1">
      <c r="C99" s="159"/>
      <c r="D99" s="160"/>
      <c r="E99" s="160"/>
      <c r="F99" s="160"/>
      <c r="G99" s="160" t="s">
        <v>20</v>
      </c>
      <c r="H99" s="161">
        <f>Listado!D36</f>
        <v>8281.2288000000008</v>
      </c>
    </row>
    <row r="100" spans="1:8" ht="15" customHeight="1">
      <c r="C100" s="159"/>
      <c r="D100" s="160"/>
      <c r="E100" s="160"/>
      <c r="F100" s="160"/>
      <c r="G100" s="160"/>
      <c r="H100" s="161"/>
    </row>
    <row r="101" spans="1:8" ht="15" customHeight="1">
      <c r="C101" s="159"/>
      <c r="D101" s="160"/>
      <c r="E101" s="160"/>
      <c r="F101" s="160"/>
      <c r="G101" s="64"/>
      <c r="H101" s="61"/>
    </row>
    <row r="102" spans="1:8" ht="15" customHeight="1">
      <c r="C102" s="159"/>
      <c r="D102" s="160"/>
      <c r="E102" s="160"/>
      <c r="F102" s="160"/>
      <c r="G102" s="60"/>
      <c r="H102" s="37"/>
    </row>
    <row r="103" spans="1:8">
      <c r="C103" s="35"/>
      <c r="D103" s="36"/>
      <c r="E103" s="36"/>
      <c r="F103" s="36"/>
      <c r="G103" s="60"/>
      <c r="H103" s="61"/>
    </row>
    <row r="104" spans="1:8" ht="15" customHeight="1">
      <c r="C104" s="169"/>
      <c r="D104" s="169"/>
      <c r="E104" s="169"/>
      <c r="F104" s="169"/>
      <c r="G104" s="169"/>
      <c r="H104" s="169"/>
    </row>
    <row r="105" spans="1:8" ht="16" customHeight="1">
      <c r="A105" s="156" t="s">
        <v>313</v>
      </c>
      <c r="B105" s="156"/>
      <c r="C105" s="156"/>
      <c r="D105" s="156"/>
      <c r="E105" s="156"/>
      <c r="F105" s="156"/>
      <c r="G105" s="156"/>
      <c r="H105" s="156"/>
    </row>
    <row r="115" spans="1:8">
      <c r="C115" s="67" t="s">
        <v>6</v>
      </c>
      <c r="D115" s="178" t="s">
        <v>7</v>
      </c>
      <c r="E115" s="178"/>
      <c r="F115" s="178"/>
      <c r="G115" s="65" t="s">
        <v>8</v>
      </c>
      <c r="H115" s="24" t="s">
        <v>9</v>
      </c>
    </row>
    <row r="117" spans="1:8" ht="18" customHeight="1">
      <c r="C117" s="186" t="s">
        <v>29</v>
      </c>
      <c r="D117" s="186"/>
      <c r="E117" s="186"/>
      <c r="F117" s="186"/>
      <c r="G117" s="186"/>
      <c r="H117" s="186"/>
    </row>
    <row r="118" spans="1:8">
      <c r="C118" s="162" t="s">
        <v>40</v>
      </c>
      <c r="D118" s="181" t="s">
        <v>41</v>
      </c>
      <c r="E118" s="181"/>
      <c r="F118" s="181"/>
      <c r="G118" s="68" t="s">
        <v>19</v>
      </c>
      <c r="H118" s="59">
        <f>Listado!D37</f>
        <v>5320.1823999999997</v>
      </c>
    </row>
    <row r="119" spans="1:8" ht="15" customHeight="1">
      <c r="C119" s="162"/>
      <c r="D119" s="181"/>
      <c r="E119" s="181"/>
      <c r="F119" s="181"/>
      <c r="G119" s="157" t="s">
        <v>42</v>
      </c>
      <c r="H119" s="158">
        <f>Listado!D38</f>
        <v>14870.2736</v>
      </c>
    </row>
    <row r="120" spans="1:8">
      <c r="C120" s="162"/>
      <c r="D120" s="181"/>
      <c r="E120" s="181"/>
      <c r="F120" s="181"/>
      <c r="G120" s="157"/>
      <c r="H120" s="158"/>
    </row>
    <row r="121" spans="1:8">
      <c r="C121" s="159" t="s">
        <v>43</v>
      </c>
      <c r="D121" s="185" t="s">
        <v>44</v>
      </c>
      <c r="E121" s="185"/>
      <c r="F121" s="185"/>
      <c r="G121" s="64" t="s">
        <v>19</v>
      </c>
      <c r="H121" s="61">
        <f>Listado!D39</f>
        <v>7689.24</v>
      </c>
    </row>
    <row r="122" spans="1:8" ht="14.5" customHeight="1">
      <c r="C122" s="159"/>
      <c r="D122" s="185"/>
      <c r="E122" s="185"/>
      <c r="F122" s="185"/>
      <c r="G122" s="160" t="s">
        <v>42</v>
      </c>
      <c r="H122" s="161">
        <f>Listado!D40</f>
        <v>22428.327999999998</v>
      </c>
    </row>
    <row r="123" spans="1:8">
      <c r="A123" s="66"/>
      <c r="B123" s="66"/>
      <c r="C123" s="159"/>
      <c r="D123" s="185"/>
      <c r="E123" s="185"/>
      <c r="F123" s="185"/>
      <c r="G123" s="160"/>
      <c r="H123" s="161"/>
    </row>
    <row r="124" spans="1:8">
      <c r="C124" s="162" t="s">
        <v>45</v>
      </c>
      <c r="D124" s="181" t="s">
        <v>46</v>
      </c>
      <c r="E124" s="181"/>
      <c r="F124" s="181"/>
      <c r="G124" s="68" t="s">
        <v>19</v>
      </c>
      <c r="H124" s="59">
        <f>Listado!D41</f>
        <v>8779.5136000000002</v>
      </c>
    </row>
    <row r="125" spans="1:8">
      <c r="C125" s="162"/>
      <c r="D125" s="181"/>
      <c r="E125" s="181"/>
      <c r="F125" s="181"/>
      <c r="G125" s="157" t="s">
        <v>42</v>
      </c>
      <c r="H125" s="158">
        <f>Listado!D42</f>
        <v>31041.379199999999</v>
      </c>
    </row>
    <row r="126" spans="1:8">
      <c r="A126" s="66"/>
      <c r="B126" s="66"/>
      <c r="C126" s="162"/>
      <c r="D126" s="181"/>
      <c r="E126" s="181"/>
      <c r="F126" s="181"/>
      <c r="G126" s="157"/>
      <c r="H126" s="158"/>
    </row>
    <row r="127" spans="1:8">
      <c r="A127" s="66"/>
      <c r="B127" s="66"/>
      <c r="C127" s="1"/>
      <c r="D127" s="63"/>
      <c r="E127" s="63"/>
      <c r="F127" s="63"/>
      <c r="G127" s="63"/>
    </row>
    <row r="128" spans="1:8">
      <c r="A128" s="66"/>
      <c r="B128" s="66"/>
      <c r="C128" s="1"/>
      <c r="D128" s="63"/>
      <c r="E128" s="63"/>
      <c r="F128" s="63"/>
      <c r="G128" s="63"/>
    </row>
    <row r="129" spans="1:8" ht="18">
      <c r="A129" s="66"/>
      <c r="B129" s="66"/>
      <c r="C129" s="186" t="s">
        <v>47</v>
      </c>
      <c r="D129" s="186"/>
      <c r="E129" s="186"/>
      <c r="F129" s="186"/>
      <c r="G129" s="186"/>
      <c r="H129" s="186"/>
    </row>
    <row r="130" spans="1:8" ht="15" customHeight="1">
      <c r="A130" s="66"/>
      <c r="B130" s="66"/>
      <c r="C130" s="162" t="s">
        <v>48</v>
      </c>
      <c r="D130" s="157" t="s">
        <v>49</v>
      </c>
      <c r="E130" s="157"/>
      <c r="F130" s="157"/>
      <c r="G130" s="163" t="s">
        <v>32</v>
      </c>
      <c r="H130" s="164">
        <f>Listado!D43</f>
        <v>2537.7248</v>
      </c>
    </row>
    <row r="131" spans="1:8">
      <c r="A131" s="66"/>
      <c r="B131" s="66"/>
      <c r="C131" s="162"/>
      <c r="D131" s="157"/>
      <c r="E131" s="157"/>
      <c r="F131" s="157"/>
      <c r="G131" s="163"/>
      <c r="H131" s="164"/>
    </row>
    <row r="132" spans="1:8">
      <c r="A132" s="66"/>
      <c r="B132" s="66"/>
      <c r="C132" s="162"/>
      <c r="D132" s="157"/>
      <c r="E132" s="157"/>
      <c r="F132" s="157"/>
      <c r="G132" s="58" t="s">
        <v>33</v>
      </c>
      <c r="H132" s="59">
        <f>Listado!D44</f>
        <v>7092.8416000000007</v>
      </c>
    </row>
    <row r="133" spans="1:8">
      <c r="A133" s="66"/>
      <c r="B133" s="66"/>
      <c r="C133" s="159" t="s">
        <v>50</v>
      </c>
      <c r="D133" s="160" t="s">
        <v>51</v>
      </c>
      <c r="E133" s="160"/>
      <c r="F133" s="160"/>
      <c r="G133" s="165" t="s">
        <v>32</v>
      </c>
      <c r="H133" s="166">
        <f>Listado!D45</f>
        <v>2866.24</v>
      </c>
    </row>
    <row r="134" spans="1:8">
      <c r="A134" s="66"/>
      <c r="B134" s="66"/>
      <c r="C134" s="159"/>
      <c r="D134" s="160"/>
      <c r="E134" s="160"/>
      <c r="F134" s="160"/>
      <c r="G134" s="165"/>
      <c r="H134" s="166"/>
    </row>
    <row r="135" spans="1:8">
      <c r="A135" s="66"/>
      <c r="B135" s="66"/>
      <c r="C135" s="159"/>
      <c r="D135" s="160"/>
      <c r="E135" s="160"/>
      <c r="F135" s="160"/>
      <c r="G135" s="60" t="s">
        <v>33</v>
      </c>
      <c r="H135" s="61">
        <f>Listado!D46</f>
        <v>7391.5919999999996</v>
      </c>
    </row>
    <row r="136" spans="1:8">
      <c r="A136" s="66"/>
      <c r="B136" s="66"/>
      <c r="C136" s="162" t="s">
        <v>52</v>
      </c>
      <c r="D136" s="157" t="s">
        <v>53</v>
      </c>
      <c r="E136" s="157"/>
      <c r="F136" s="157"/>
      <c r="G136" s="157" t="s">
        <v>32</v>
      </c>
      <c r="H136" s="158">
        <f>Listado!D47</f>
        <v>2678.8320000000003</v>
      </c>
    </row>
    <row r="137" spans="1:8">
      <c r="A137" s="66"/>
      <c r="B137" s="66"/>
      <c r="C137" s="162"/>
      <c r="D137" s="157"/>
      <c r="E137" s="157"/>
      <c r="F137" s="157"/>
      <c r="G137" s="157"/>
      <c r="H137" s="158"/>
    </row>
    <row r="138" spans="1:8">
      <c r="A138" s="66"/>
      <c r="B138" s="66"/>
      <c r="C138" s="162"/>
      <c r="D138" s="157"/>
      <c r="E138" s="157"/>
      <c r="F138" s="157"/>
      <c r="G138" s="58" t="s">
        <v>33</v>
      </c>
      <c r="H138" s="59">
        <f>Listado!D48</f>
        <v>8721.0864000000001</v>
      </c>
    </row>
    <row r="139" spans="1:8">
      <c r="A139" s="66"/>
      <c r="B139" s="66"/>
      <c r="C139" s="159" t="s">
        <v>54</v>
      </c>
      <c r="D139" s="160" t="s">
        <v>55</v>
      </c>
      <c r="E139" s="160"/>
      <c r="F139" s="160"/>
      <c r="G139" s="160" t="s">
        <v>32</v>
      </c>
      <c r="H139" s="161">
        <f>Listado!D49</f>
        <v>5772.1664000000001</v>
      </c>
    </row>
    <row r="140" spans="1:8">
      <c r="A140" s="66"/>
      <c r="B140" s="66"/>
      <c r="C140" s="159"/>
      <c r="D140" s="160"/>
      <c r="E140" s="160"/>
      <c r="F140" s="160"/>
      <c r="G140" s="160"/>
      <c r="H140" s="161"/>
    </row>
    <row r="141" spans="1:8">
      <c r="A141" s="66"/>
      <c r="B141" s="66"/>
      <c r="C141" s="159"/>
      <c r="D141" s="160"/>
      <c r="E141" s="160"/>
      <c r="F141" s="160"/>
      <c r="G141" s="160"/>
      <c r="H141" s="161"/>
    </row>
    <row r="142" spans="1:8" ht="15" customHeight="1">
      <c r="A142" s="66"/>
      <c r="B142" s="66"/>
      <c r="C142" s="162" t="s">
        <v>56</v>
      </c>
      <c r="D142" s="157" t="s">
        <v>57</v>
      </c>
      <c r="E142" s="157"/>
      <c r="F142" s="157"/>
      <c r="G142" s="157" t="s">
        <v>32</v>
      </c>
      <c r="H142" s="158">
        <f>Listado!D50</f>
        <v>8133.5072</v>
      </c>
    </row>
    <row r="143" spans="1:8">
      <c r="A143" s="66"/>
      <c r="B143" s="66"/>
      <c r="C143" s="162"/>
      <c r="D143" s="157"/>
      <c r="E143" s="157"/>
      <c r="F143" s="157"/>
      <c r="G143" s="157"/>
      <c r="H143" s="158"/>
    </row>
    <row r="144" spans="1:8">
      <c r="A144" s="66"/>
      <c r="B144" s="66"/>
      <c r="C144" s="162"/>
      <c r="D144" s="157"/>
      <c r="E144" s="157"/>
      <c r="F144" s="157"/>
      <c r="G144" s="157"/>
      <c r="H144" s="158"/>
    </row>
    <row r="145" spans="1:8" ht="15" customHeight="1">
      <c r="A145" s="66"/>
      <c r="B145" s="66"/>
      <c r="C145" s="159" t="s">
        <v>58</v>
      </c>
      <c r="D145" s="160" t="s">
        <v>59</v>
      </c>
      <c r="E145" s="160"/>
      <c r="F145" s="160"/>
      <c r="G145" s="160" t="s">
        <v>32</v>
      </c>
      <c r="H145" s="161">
        <f>Listado!D51</f>
        <v>9642.6928000000007</v>
      </c>
    </row>
    <row r="146" spans="1:8">
      <c r="A146" s="66"/>
      <c r="B146" s="66"/>
      <c r="C146" s="159"/>
      <c r="D146" s="160"/>
      <c r="E146" s="160"/>
      <c r="F146" s="160"/>
      <c r="G146" s="160"/>
      <c r="H146" s="161"/>
    </row>
    <row r="147" spans="1:8">
      <c r="A147" s="66"/>
      <c r="B147" s="66"/>
      <c r="C147" s="159"/>
      <c r="D147" s="160"/>
      <c r="E147" s="160"/>
      <c r="F147" s="160"/>
      <c r="G147" s="160"/>
      <c r="H147" s="161"/>
    </row>
    <row r="148" spans="1:8" ht="15" customHeight="1">
      <c r="A148" s="66"/>
      <c r="B148" s="66"/>
      <c r="C148" s="62"/>
      <c r="D148" s="60"/>
      <c r="E148" s="60"/>
      <c r="F148" s="60"/>
      <c r="G148" s="60"/>
      <c r="H148" s="61"/>
    </row>
    <row r="149" spans="1:8">
      <c r="A149" s="66"/>
      <c r="B149" s="66"/>
      <c r="C149" s="62"/>
      <c r="D149" s="60"/>
      <c r="E149" s="60"/>
      <c r="F149" s="60"/>
      <c r="G149" s="60"/>
      <c r="H149" s="61"/>
    </row>
    <row r="150" spans="1:8" ht="18" customHeight="1">
      <c r="A150" s="66"/>
      <c r="B150" s="66"/>
      <c r="C150" s="186" t="s">
        <v>60</v>
      </c>
      <c r="D150" s="186"/>
      <c r="E150" s="186"/>
      <c r="F150" s="186"/>
      <c r="G150" s="186"/>
      <c r="H150" s="186"/>
    </row>
    <row r="151" spans="1:8" ht="18" customHeight="1">
      <c r="A151" s="66"/>
      <c r="B151" s="66"/>
      <c r="C151" s="159" t="s">
        <v>61</v>
      </c>
      <c r="D151" s="160" t="s">
        <v>62</v>
      </c>
      <c r="E151" s="160"/>
      <c r="F151" s="160"/>
      <c r="G151" s="165" t="s">
        <v>32</v>
      </c>
      <c r="H151" s="166">
        <f>Listado!D52</f>
        <v>4356.6848</v>
      </c>
    </row>
    <row r="152" spans="1:8" ht="18" customHeight="1">
      <c r="A152" s="66"/>
      <c r="B152" s="66"/>
      <c r="C152" s="159"/>
      <c r="D152" s="160"/>
      <c r="E152" s="160"/>
      <c r="F152" s="160"/>
      <c r="G152" s="165"/>
      <c r="H152" s="166"/>
    </row>
    <row r="153" spans="1:8">
      <c r="A153" s="66"/>
      <c r="B153" s="66"/>
      <c r="C153" s="159"/>
      <c r="D153" s="160"/>
      <c r="E153" s="160"/>
      <c r="F153" s="160"/>
      <c r="G153" s="60" t="s">
        <v>42</v>
      </c>
      <c r="H153" s="61">
        <f>Listado!D53</f>
        <v>11677.7232</v>
      </c>
    </row>
    <row r="154" spans="1:8">
      <c r="A154" s="66"/>
      <c r="B154" s="66"/>
      <c r="C154" s="159" t="s">
        <v>63</v>
      </c>
      <c r="D154" s="160" t="s">
        <v>64</v>
      </c>
      <c r="E154" s="160"/>
      <c r="F154" s="160"/>
      <c r="G154" s="165" t="s">
        <v>32</v>
      </c>
      <c r="H154" s="166">
        <f>Listado!D54</f>
        <v>5355.4592000000002</v>
      </c>
    </row>
    <row r="155" spans="1:8" ht="15" customHeight="1">
      <c r="A155" s="66"/>
      <c r="B155" s="66"/>
      <c r="C155" s="159"/>
      <c r="D155" s="160"/>
      <c r="E155" s="160"/>
      <c r="F155" s="160"/>
      <c r="G155" s="165"/>
      <c r="H155" s="166"/>
    </row>
    <row r="156" spans="1:8">
      <c r="A156" s="66"/>
      <c r="B156" s="66"/>
      <c r="C156" s="159"/>
      <c r="D156" s="160"/>
      <c r="E156" s="160"/>
      <c r="F156" s="160"/>
      <c r="G156" s="60" t="s">
        <v>33</v>
      </c>
      <c r="H156" s="61">
        <f>Listado!D55</f>
        <v>13008.32</v>
      </c>
    </row>
    <row r="160" spans="1:8" ht="16">
      <c r="A160" s="156" t="s">
        <v>313</v>
      </c>
      <c r="B160" s="156"/>
      <c r="C160" s="156"/>
      <c r="D160" s="156"/>
      <c r="E160" s="156"/>
      <c r="F160" s="156"/>
      <c r="G160" s="156"/>
      <c r="H160" s="156"/>
    </row>
    <row r="169" spans="3:8">
      <c r="C169" s="67" t="s">
        <v>6</v>
      </c>
      <c r="D169" s="178" t="s">
        <v>7</v>
      </c>
      <c r="E169" s="178"/>
      <c r="F169" s="178"/>
      <c r="G169" s="65" t="s">
        <v>8</v>
      </c>
      <c r="H169" s="24" t="s">
        <v>9</v>
      </c>
    </row>
    <row r="171" spans="3:8" ht="18">
      <c r="C171" s="182" t="s">
        <v>65</v>
      </c>
      <c r="D171" s="182"/>
      <c r="E171" s="182"/>
      <c r="F171" s="182"/>
      <c r="G171" s="182"/>
      <c r="H171" s="182"/>
    </row>
    <row r="172" spans="3:8">
      <c r="C172" s="162" t="s">
        <v>66</v>
      </c>
      <c r="D172" s="157" t="s">
        <v>67</v>
      </c>
      <c r="E172" s="157"/>
      <c r="F172" s="157"/>
      <c r="G172" s="163" t="s">
        <v>32</v>
      </c>
      <c r="H172" s="183">
        <f>Listado!D56</f>
        <v>6095.1696000000002</v>
      </c>
    </row>
    <row r="173" spans="3:8">
      <c r="C173" s="162"/>
      <c r="D173" s="157"/>
      <c r="E173" s="157"/>
      <c r="F173" s="157"/>
      <c r="G173" s="163"/>
      <c r="H173" s="183"/>
    </row>
    <row r="174" spans="3:8">
      <c r="C174" s="162"/>
      <c r="D174" s="157"/>
      <c r="E174" s="157"/>
      <c r="F174" s="157"/>
      <c r="G174" s="163"/>
      <c r="H174" s="183"/>
    </row>
    <row r="175" spans="3:8">
      <c r="C175" s="159" t="s">
        <v>68</v>
      </c>
      <c r="D175" s="160" t="s">
        <v>69</v>
      </c>
      <c r="E175" s="160"/>
      <c r="F175" s="160"/>
      <c r="G175" s="160" t="s">
        <v>32</v>
      </c>
      <c r="H175" s="161">
        <f>Listado!D57</f>
        <v>6587.9423999999999</v>
      </c>
    </row>
    <row r="176" spans="3:8">
      <c r="C176" s="159"/>
      <c r="D176" s="160"/>
      <c r="E176" s="160"/>
      <c r="F176" s="160"/>
      <c r="G176" s="160"/>
      <c r="H176" s="161"/>
    </row>
    <row r="177" spans="3:8">
      <c r="C177" s="159"/>
      <c r="D177" s="160"/>
      <c r="E177" s="160"/>
      <c r="F177" s="160"/>
      <c r="G177" s="160"/>
      <c r="H177" s="161"/>
    </row>
    <row r="178" spans="3:8" ht="15" customHeight="1">
      <c r="C178" s="162" t="s">
        <v>70</v>
      </c>
      <c r="D178" s="157" t="s">
        <v>71</v>
      </c>
      <c r="E178" s="157"/>
      <c r="F178" s="157"/>
      <c r="G178" s="163" t="s">
        <v>32</v>
      </c>
      <c r="H178" s="164">
        <f>Listado!D58</f>
        <v>5273.8816000000006</v>
      </c>
    </row>
    <row r="179" spans="3:8">
      <c r="C179" s="162"/>
      <c r="D179" s="157"/>
      <c r="E179" s="157"/>
      <c r="F179" s="157"/>
      <c r="G179" s="163"/>
      <c r="H179" s="164"/>
    </row>
    <row r="180" spans="3:8">
      <c r="C180" s="162"/>
      <c r="D180" s="157"/>
      <c r="E180" s="157"/>
      <c r="F180" s="157"/>
      <c r="G180" s="163"/>
      <c r="H180" s="164"/>
    </row>
    <row r="181" spans="3:8" ht="15" customHeight="1">
      <c r="C181" s="159" t="s">
        <v>72</v>
      </c>
      <c r="D181" s="160" t="s">
        <v>73</v>
      </c>
      <c r="E181" s="160"/>
      <c r="F181" s="160"/>
      <c r="G181" s="160" t="s">
        <v>32</v>
      </c>
      <c r="H181" s="161">
        <f>Listado!D59</f>
        <v>5001.5888000000004</v>
      </c>
    </row>
    <row r="182" spans="3:8">
      <c r="C182" s="159"/>
      <c r="D182" s="160"/>
      <c r="E182" s="160"/>
      <c r="F182" s="160"/>
      <c r="G182" s="160"/>
      <c r="H182" s="161"/>
    </row>
    <row r="183" spans="3:8">
      <c r="C183" s="159"/>
      <c r="D183" s="160"/>
      <c r="E183" s="160"/>
      <c r="F183" s="160"/>
      <c r="G183" s="160"/>
      <c r="H183" s="161"/>
    </row>
    <row r="184" spans="3:8">
      <c r="C184" s="162" t="s">
        <v>74</v>
      </c>
      <c r="D184" s="157" t="s">
        <v>75</v>
      </c>
      <c r="E184" s="157"/>
      <c r="F184" s="157"/>
      <c r="G184" s="157" t="s">
        <v>32</v>
      </c>
      <c r="H184" s="158">
        <f>Listado!D60</f>
        <v>7172.2143999999998</v>
      </c>
    </row>
    <row r="185" spans="3:8" ht="15" customHeight="1">
      <c r="C185" s="162"/>
      <c r="D185" s="157"/>
      <c r="E185" s="157"/>
      <c r="F185" s="157"/>
      <c r="G185" s="157"/>
      <c r="H185" s="158"/>
    </row>
    <row r="186" spans="3:8" ht="15" customHeight="1">
      <c r="C186" s="162"/>
      <c r="D186" s="157"/>
      <c r="E186" s="157"/>
      <c r="F186" s="157"/>
      <c r="G186" s="157"/>
      <c r="H186" s="158"/>
    </row>
    <row r="187" spans="3:8" ht="18">
      <c r="C187" s="182" t="s">
        <v>76</v>
      </c>
      <c r="D187" s="182"/>
      <c r="E187" s="182"/>
      <c r="F187" s="182"/>
      <c r="G187" s="182"/>
      <c r="H187" s="182"/>
    </row>
    <row r="188" spans="3:8" ht="15" customHeight="1">
      <c r="C188" s="159" t="s">
        <v>77</v>
      </c>
      <c r="D188" s="185" t="s">
        <v>78</v>
      </c>
      <c r="E188" s="185"/>
      <c r="F188" s="185"/>
      <c r="G188" s="160" t="s">
        <v>32</v>
      </c>
      <c r="H188" s="161">
        <f>Listado!D61</f>
        <v>12152.857600000001</v>
      </c>
    </row>
    <row r="189" spans="3:8" ht="15.75" customHeight="1">
      <c r="C189" s="159"/>
      <c r="D189" s="185"/>
      <c r="E189" s="185"/>
      <c r="F189" s="185"/>
      <c r="G189" s="160"/>
      <c r="H189" s="161"/>
    </row>
    <row r="190" spans="3:8">
      <c r="C190" s="159"/>
      <c r="D190" s="185"/>
      <c r="E190" s="185"/>
      <c r="F190" s="185"/>
      <c r="G190" s="160"/>
      <c r="H190" s="161"/>
    </row>
    <row r="191" spans="3:8" ht="15.75" customHeight="1">
      <c r="C191" s="162" t="s">
        <v>79</v>
      </c>
      <c r="D191" s="181" t="s">
        <v>80</v>
      </c>
      <c r="E191" s="181"/>
      <c r="F191" s="181"/>
      <c r="G191" s="163" t="s">
        <v>32</v>
      </c>
      <c r="H191" s="164">
        <f>Listado!D62</f>
        <v>9903.9616000000005</v>
      </c>
    </row>
    <row r="192" spans="3:8" ht="15.75" customHeight="1">
      <c r="C192" s="162"/>
      <c r="D192" s="181"/>
      <c r="E192" s="181"/>
      <c r="F192" s="181"/>
      <c r="G192" s="163"/>
      <c r="H192" s="164"/>
    </row>
    <row r="193" spans="3:8" ht="15.75" customHeight="1">
      <c r="C193" s="162"/>
      <c r="D193" s="181"/>
      <c r="E193" s="181"/>
      <c r="F193" s="181"/>
      <c r="G193" s="163"/>
      <c r="H193" s="164"/>
    </row>
    <row r="194" spans="3:8" ht="15.75" customHeight="1">
      <c r="C194" s="182" t="s">
        <v>81</v>
      </c>
      <c r="D194" s="182"/>
      <c r="E194" s="182"/>
      <c r="F194" s="182"/>
      <c r="G194" s="182"/>
      <c r="H194" s="182"/>
    </row>
    <row r="195" spans="3:8" ht="15.75" customHeight="1">
      <c r="C195" s="159" t="s">
        <v>82</v>
      </c>
      <c r="D195" s="185" t="s">
        <v>83</v>
      </c>
      <c r="E195" s="185"/>
      <c r="F195" s="185"/>
      <c r="G195" s="160" t="s">
        <v>32</v>
      </c>
      <c r="H195" s="161">
        <f>Listado!D63</f>
        <v>17759.664000000001</v>
      </c>
    </row>
    <row r="196" spans="3:8">
      <c r="C196" s="159"/>
      <c r="D196" s="185"/>
      <c r="E196" s="185"/>
      <c r="F196" s="185"/>
      <c r="G196" s="160"/>
      <c r="H196" s="161"/>
    </row>
    <row r="197" spans="3:8">
      <c r="C197" s="159"/>
      <c r="D197" s="185"/>
      <c r="E197" s="185"/>
      <c r="F197" s="185"/>
      <c r="G197" s="160"/>
      <c r="H197" s="161"/>
    </row>
    <row r="198" spans="3:8">
      <c r="C198" s="162" t="s">
        <v>84</v>
      </c>
      <c r="D198" s="181" t="s">
        <v>85</v>
      </c>
      <c r="E198" s="181"/>
      <c r="F198" s="181"/>
      <c r="G198" s="163" t="s">
        <v>32</v>
      </c>
      <c r="H198" s="164">
        <f>Listado!D64</f>
        <v>14513.096</v>
      </c>
    </row>
    <row r="199" spans="3:8">
      <c r="C199" s="162"/>
      <c r="D199" s="181"/>
      <c r="E199" s="181"/>
      <c r="F199" s="181"/>
      <c r="G199" s="163"/>
      <c r="H199" s="164"/>
    </row>
    <row r="200" spans="3:8">
      <c r="C200" s="162"/>
      <c r="D200" s="181"/>
      <c r="E200" s="181"/>
      <c r="F200" s="181"/>
      <c r="G200" s="163"/>
      <c r="H200" s="164"/>
    </row>
    <row r="201" spans="3:8" ht="18">
      <c r="C201" s="182" t="s">
        <v>86</v>
      </c>
      <c r="D201" s="182"/>
      <c r="E201" s="182"/>
      <c r="F201" s="182"/>
      <c r="G201" s="182"/>
      <c r="H201" s="182"/>
    </row>
    <row r="202" spans="3:8">
      <c r="C202" s="180" t="s">
        <v>87</v>
      </c>
      <c r="D202" s="184" t="s">
        <v>88</v>
      </c>
      <c r="E202" s="184"/>
      <c r="F202" s="184"/>
      <c r="G202" s="189" t="s">
        <v>32</v>
      </c>
      <c r="H202" s="190">
        <f>Listado!D65</f>
        <v>20315.0272</v>
      </c>
    </row>
    <row r="203" spans="3:8">
      <c r="C203" s="180"/>
      <c r="D203" s="184"/>
      <c r="E203" s="184"/>
      <c r="F203" s="184"/>
      <c r="G203" s="189"/>
      <c r="H203" s="190"/>
    </row>
    <row r="204" spans="3:8">
      <c r="C204" s="180"/>
      <c r="D204" s="184"/>
      <c r="E204" s="184"/>
      <c r="F204" s="184"/>
      <c r="G204" s="189"/>
      <c r="H204" s="190"/>
    </row>
    <row r="205" spans="3:8" ht="15.75" customHeight="1">
      <c r="C205" s="162" t="s">
        <v>89</v>
      </c>
      <c r="D205" s="181" t="s">
        <v>90</v>
      </c>
      <c r="E205" s="181"/>
      <c r="F205" s="181"/>
      <c r="G205" s="163" t="s">
        <v>32</v>
      </c>
      <c r="H205" s="164">
        <f>Listado!D66</f>
        <v>16668.288</v>
      </c>
    </row>
    <row r="206" spans="3:8" ht="15.75" customHeight="1">
      <c r="C206" s="162"/>
      <c r="D206" s="181"/>
      <c r="E206" s="181"/>
      <c r="F206" s="181"/>
      <c r="G206" s="163"/>
      <c r="H206" s="164"/>
    </row>
    <row r="207" spans="3:8" ht="15.75" customHeight="1">
      <c r="C207" s="162"/>
      <c r="D207" s="181"/>
      <c r="E207" s="181"/>
      <c r="F207" s="181"/>
      <c r="G207" s="163"/>
      <c r="H207" s="164"/>
    </row>
    <row r="208" spans="3:8">
      <c r="C208" s="180" t="s">
        <v>91</v>
      </c>
      <c r="D208" s="184" t="s">
        <v>92</v>
      </c>
      <c r="E208" s="184"/>
      <c r="F208" s="184"/>
      <c r="G208" s="173" t="s">
        <v>32</v>
      </c>
      <c r="H208" s="174">
        <f>Listado!D67</f>
        <v>18358.267199999998</v>
      </c>
    </row>
    <row r="209" spans="1:8">
      <c r="C209" s="180"/>
      <c r="D209" s="184"/>
      <c r="E209" s="184"/>
      <c r="F209" s="184"/>
      <c r="G209" s="173"/>
      <c r="H209" s="174"/>
    </row>
    <row r="210" spans="1:8">
      <c r="C210" s="180"/>
      <c r="D210" s="184"/>
      <c r="E210" s="184"/>
      <c r="F210" s="184"/>
      <c r="G210" s="173"/>
      <c r="H210" s="174"/>
    </row>
    <row r="212" spans="1:8" ht="15" customHeight="1"/>
    <row r="213" spans="1:8" ht="16">
      <c r="C213" s="169"/>
      <c r="D213" s="169"/>
      <c r="E213" s="169"/>
      <c r="F213" s="169"/>
      <c r="G213" s="169"/>
      <c r="H213" s="169"/>
    </row>
    <row r="214" spans="1:8" ht="16.25" customHeight="1">
      <c r="C214" s="69"/>
      <c r="D214" s="69"/>
      <c r="E214" s="69"/>
      <c r="F214" s="69"/>
      <c r="G214" s="69"/>
      <c r="H214" s="69"/>
    </row>
    <row r="215" spans="1:8" ht="16.25" customHeight="1">
      <c r="A215" s="156" t="s">
        <v>313</v>
      </c>
      <c r="B215" s="156"/>
      <c r="C215" s="156"/>
      <c r="D215" s="156"/>
      <c r="E215" s="156"/>
      <c r="F215" s="156"/>
      <c r="G215" s="156"/>
      <c r="H215" s="156"/>
    </row>
    <row r="216" spans="1:8" ht="16.25" customHeight="1"/>
    <row r="217" spans="1:8" ht="16.25" customHeight="1"/>
    <row r="223" spans="1:8">
      <c r="C223" s="67" t="s">
        <v>6</v>
      </c>
      <c r="D223" s="178" t="s">
        <v>7</v>
      </c>
      <c r="E223" s="178"/>
      <c r="F223" s="178"/>
      <c r="G223" s="65" t="s">
        <v>8</v>
      </c>
      <c r="H223" s="24" t="s">
        <v>9</v>
      </c>
    </row>
    <row r="225" spans="3:8" ht="18">
      <c r="C225" s="176" t="s">
        <v>93</v>
      </c>
      <c r="D225" s="176"/>
      <c r="E225" s="176"/>
      <c r="F225" s="176"/>
      <c r="G225" s="176"/>
      <c r="H225" s="176"/>
    </row>
    <row r="226" spans="3:8" ht="16.25" customHeight="1">
      <c r="C226" s="162" t="s">
        <v>94</v>
      </c>
      <c r="D226" s="157" t="s">
        <v>95</v>
      </c>
      <c r="E226" s="157"/>
      <c r="F226" s="157"/>
      <c r="G226" s="163" t="s">
        <v>32</v>
      </c>
      <c r="H226" s="164">
        <f>Listado!D68</f>
        <v>5108.5216000000009</v>
      </c>
    </row>
    <row r="227" spans="3:8">
      <c r="C227" s="162"/>
      <c r="D227" s="157"/>
      <c r="E227" s="157"/>
      <c r="F227" s="157"/>
      <c r="G227" s="163"/>
      <c r="H227" s="164"/>
    </row>
    <row r="228" spans="3:8">
      <c r="C228" s="162"/>
      <c r="D228" s="157"/>
      <c r="E228" s="157"/>
      <c r="F228" s="157"/>
      <c r="G228" s="157" t="s">
        <v>42</v>
      </c>
      <c r="H228" s="158">
        <f>Listado!D69</f>
        <v>11656.777600000001</v>
      </c>
    </row>
    <row r="229" spans="3:8" ht="15" customHeight="1">
      <c r="C229" s="162"/>
      <c r="D229" s="157"/>
      <c r="E229" s="157"/>
      <c r="F229" s="157"/>
      <c r="G229" s="157"/>
      <c r="H229" s="158"/>
    </row>
    <row r="230" spans="3:8">
      <c r="C230" s="159" t="s">
        <v>96</v>
      </c>
      <c r="D230" s="160" t="s">
        <v>97</v>
      </c>
      <c r="E230" s="160"/>
      <c r="F230" s="160"/>
      <c r="G230" s="165" t="s">
        <v>32</v>
      </c>
      <c r="H230" s="166">
        <f>Listado!D70</f>
        <v>6537.232</v>
      </c>
    </row>
    <row r="231" spans="3:8">
      <c r="C231" s="159"/>
      <c r="D231" s="160"/>
      <c r="E231" s="160"/>
      <c r="F231" s="160"/>
      <c r="G231" s="165"/>
      <c r="H231" s="166"/>
    </row>
    <row r="232" spans="3:8">
      <c r="C232" s="159"/>
      <c r="D232" s="160"/>
      <c r="E232" s="160"/>
      <c r="F232" s="160"/>
      <c r="G232" s="160" t="s">
        <v>42</v>
      </c>
      <c r="H232" s="161">
        <f>Listado!D71</f>
        <v>14278.284799999999</v>
      </c>
    </row>
    <row r="233" spans="3:8" ht="15" customHeight="1">
      <c r="C233" s="159"/>
      <c r="D233" s="160"/>
      <c r="E233" s="160"/>
      <c r="F233" s="160"/>
      <c r="G233" s="160"/>
      <c r="H233" s="161"/>
    </row>
    <row r="234" spans="3:8">
      <c r="C234" s="162" t="s">
        <v>98</v>
      </c>
      <c r="D234" s="157" t="s">
        <v>99</v>
      </c>
      <c r="E234" s="188"/>
      <c r="F234" s="188"/>
      <c r="G234" s="163" t="s">
        <v>32</v>
      </c>
      <c r="H234" s="164">
        <f>Listado!D72</f>
        <v>11064.7888</v>
      </c>
    </row>
    <row r="235" spans="3:8">
      <c r="C235" s="162"/>
      <c r="D235" s="157"/>
      <c r="E235" s="188"/>
      <c r="F235" s="188"/>
      <c r="G235" s="163"/>
      <c r="H235" s="164"/>
    </row>
    <row r="236" spans="3:8">
      <c r="C236" s="162"/>
      <c r="D236" s="188"/>
      <c r="E236" s="188"/>
      <c r="F236" s="188"/>
      <c r="G236" s="157" t="s">
        <v>42</v>
      </c>
      <c r="H236" s="158">
        <f>Listado!D73</f>
        <v>21462.625600000003</v>
      </c>
    </row>
    <row r="237" spans="3:8" ht="15" customHeight="1">
      <c r="C237" s="162"/>
      <c r="D237" s="188"/>
      <c r="E237" s="188"/>
      <c r="F237" s="188"/>
      <c r="G237" s="157"/>
      <c r="H237" s="158"/>
    </row>
    <row r="238" spans="3:8">
      <c r="C238" s="159" t="s">
        <v>100</v>
      </c>
      <c r="D238" s="160" t="s">
        <v>101</v>
      </c>
      <c r="E238" s="160"/>
      <c r="F238" s="160"/>
      <c r="G238" s="165" t="s">
        <v>32</v>
      </c>
      <c r="H238" s="166">
        <f>Listado!D74</f>
        <v>11639.1392</v>
      </c>
    </row>
    <row r="239" spans="3:8">
      <c r="C239" s="159"/>
      <c r="D239" s="160"/>
      <c r="E239" s="160"/>
      <c r="F239" s="160"/>
      <c r="G239" s="165"/>
      <c r="H239" s="166"/>
    </row>
    <row r="240" spans="3:8">
      <c r="C240" s="159"/>
      <c r="D240" s="160"/>
      <c r="E240" s="160"/>
      <c r="F240" s="160"/>
      <c r="G240" s="160" t="s">
        <v>42</v>
      </c>
      <c r="H240" s="161">
        <f>Listado!D75</f>
        <v>21133.007999999998</v>
      </c>
    </row>
    <row r="241" spans="3:9">
      <c r="C241" s="159"/>
      <c r="D241" s="160"/>
      <c r="E241" s="160"/>
      <c r="F241" s="160"/>
      <c r="G241" s="160"/>
      <c r="H241" s="161"/>
    </row>
    <row r="242" spans="3:9">
      <c r="C242" s="62"/>
      <c r="D242" s="60"/>
      <c r="E242" s="60"/>
      <c r="F242" s="60"/>
      <c r="G242" s="60"/>
      <c r="H242" s="61"/>
    </row>
    <row r="243" spans="3:9" ht="18">
      <c r="C243" s="176" t="s">
        <v>102</v>
      </c>
      <c r="D243" s="176"/>
      <c r="E243" s="176"/>
      <c r="F243" s="176"/>
      <c r="G243" s="176"/>
      <c r="H243" s="176"/>
    </row>
    <row r="244" spans="3:9">
      <c r="C244" s="162" t="s">
        <v>103</v>
      </c>
      <c r="D244" s="157" t="s">
        <v>104</v>
      </c>
      <c r="E244" s="188"/>
      <c r="F244" s="188"/>
      <c r="G244" s="157" t="s">
        <v>32</v>
      </c>
      <c r="H244" s="158">
        <f>Listado!D76</f>
        <v>18648.198400000001</v>
      </c>
    </row>
    <row r="245" spans="3:9">
      <c r="C245" s="162"/>
      <c r="D245" s="157"/>
      <c r="E245" s="188"/>
      <c r="F245" s="188"/>
      <c r="G245" s="157"/>
      <c r="H245" s="158"/>
    </row>
    <row r="246" spans="3:9">
      <c r="C246" s="162"/>
      <c r="D246" s="188"/>
      <c r="E246" s="188"/>
      <c r="F246" s="188"/>
      <c r="G246" s="157" t="s">
        <v>42</v>
      </c>
      <c r="H246" s="158">
        <f>Listado!D77</f>
        <v>47774.7088</v>
      </c>
    </row>
    <row r="247" spans="3:9">
      <c r="C247" s="162"/>
      <c r="D247" s="188"/>
      <c r="E247" s="188"/>
      <c r="F247" s="188"/>
      <c r="G247" s="157"/>
      <c r="H247" s="158"/>
    </row>
    <row r="248" spans="3:9" ht="18">
      <c r="C248" s="176" t="s">
        <v>105</v>
      </c>
      <c r="D248" s="176"/>
      <c r="E248" s="176"/>
      <c r="F248" s="176"/>
      <c r="G248" s="176"/>
      <c r="H248" s="176"/>
    </row>
    <row r="249" spans="3:9">
      <c r="C249" s="159" t="s">
        <v>106</v>
      </c>
      <c r="D249" s="160" t="s">
        <v>107</v>
      </c>
      <c r="E249" s="177"/>
      <c r="F249" s="177"/>
      <c r="G249" s="160" t="s">
        <v>32</v>
      </c>
      <c r="H249" s="161">
        <f>Listado!D78</f>
        <v>30588.292800000003</v>
      </c>
    </row>
    <row r="250" spans="3:9">
      <c r="C250" s="159"/>
      <c r="D250" s="160"/>
      <c r="E250" s="177"/>
      <c r="F250" s="177"/>
      <c r="G250" s="160"/>
      <c r="H250" s="161"/>
    </row>
    <row r="251" spans="3:9">
      <c r="C251" s="159"/>
      <c r="D251" s="177"/>
      <c r="E251" s="177"/>
      <c r="F251" s="177"/>
      <c r="G251" s="160" t="s">
        <v>42</v>
      </c>
      <c r="H251" s="61">
        <f>Listado!D79</f>
        <v>51712.481599999999</v>
      </c>
    </row>
    <row r="252" spans="3:9">
      <c r="C252" s="159"/>
      <c r="D252" s="177"/>
      <c r="E252" s="177"/>
      <c r="F252" s="177"/>
      <c r="G252" s="160"/>
      <c r="H252" s="61"/>
    </row>
    <row r="253" spans="3:9" s="3" customFormat="1" ht="18">
      <c r="C253" s="176" t="s">
        <v>108</v>
      </c>
      <c r="D253" s="176"/>
      <c r="E253" s="176"/>
      <c r="F253" s="176"/>
      <c r="G253" s="176"/>
      <c r="H253" s="176"/>
      <c r="I253"/>
    </row>
    <row r="254" spans="3:9" s="3" customFormat="1" ht="23" customHeight="1">
      <c r="C254" s="162" t="s">
        <v>109</v>
      </c>
      <c r="D254" s="157" t="s">
        <v>110</v>
      </c>
      <c r="E254" s="188"/>
      <c r="F254" s="188"/>
      <c r="G254" s="157" t="s">
        <v>32</v>
      </c>
      <c r="H254" s="158">
        <f>Listado!D80</f>
        <v>53304.347200000004</v>
      </c>
      <c r="I254"/>
    </row>
    <row r="255" spans="3:9">
      <c r="C255" s="162"/>
      <c r="D255" s="157"/>
      <c r="E255" s="188"/>
      <c r="F255" s="188"/>
      <c r="G255" s="157"/>
      <c r="H255" s="158"/>
    </row>
    <row r="256" spans="3:9">
      <c r="C256" s="162"/>
      <c r="D256" s="188"/>
      <c r="E256" s="188"/>
      <c r="F256" s="188"/>
      <c r="G256" s="157" t="s">
        <v>42</v>
      </c>
      <c r="H256" s="158" t="s">
        <v>111</v>
      </c>
    </row>
    <row r="257" spans="1:8">
      <c r="C257" s="162"/>
      <c r="D257" s="188"/>
      <c r="E257" s="188"/>
      <c r="F257" s="188"/>
      <c r="G257" s="157"/>
      <c r="H257" s="158"/>
    </row>
    <row r="267" spans="1:8" ht="16">
      <c r="C267" s="169"/>
      <c r="D267" s="169"/>
      <c r="E267" s="169"/>
      <c r="F267" s="169"/>
      <c r="G267" s="169"/>
      <c r="H267" s="169"/>
    </row>
    <row r="269" spans="1:8" ht="16">
      <c r="A269" s="156" t="s">
        <v>313</v>
      </c>
      <c r="B269" s="156"/>
      <c r="C269" s="156"/>
      <c r="D269" s="156"/>
      <c r="E269" s="156"/>
      <c r="F269" s="156"/>
      <c r="G269" s="156"/>
      <c r="H269" s="156"/>
    </row>
    <row r="270" spans="1:8" ht="16" customHeight="1"/>
    <row r="271" spans="1:8">
      <c r="C271" s="63"/>
      <c r="D271" s="63"/>
      <c r="E271" s="63"/>
      <c r="F271" s="63"/>
      <c r="G271" s="2"/>
      <c r="H271" s="25"/>
    </row>
    <row r="272" spans="1:8">
      <c r="C272" s="63"/>
      <c r="D272" s="63"/>
      <c r="E272" s="63"/>
      <c r="F272" s="63"/>
      <c r="G272" s="2"/>
      <c r="H272" s="25"/>
    </row>
    <row r="273" spans="3:8" ht="23" customHeight="1">
      <c r="C273" s="63"/>
      <c r="D273" s="63"/>
      <c r="E273" s="63"/>
      <c r="F273" s="63"/>
      <c r="G273" s="2"/>
      <c r="H273" s="25"/>
    </row>
    <row r="274" spans="3:8" ht="23" customHeight="1">
      <c r="C274" s="63"/>
      <c r="D274" s="63"/>
      <c r="E274" s="63"/>
      <c r="F274" s="63"/>
      <c r="G274" s="2"/>
      <c r="H274" s="25"/>
    </row>
    <row r="275" spans="3:8" ht="15" customHeight="1">
      <c r="C275" s="63"/>
      <c r="D275" s="63"/>
      <c r="E275" s="63"/>
      <c r="F275" s="63"/>
      <c r="G275" s="2"/>
      <c r="H275" s="25"/>
    </row>
    <row r="276" spans="3:8">
      <c r="C276" s="67" t="s">
        <v>6</v>
      </c>
      <c r="D276" s="178" t="s">
        <v>7</v>
      </c>
      <c r="E276" s="178"/>
      <c r="F276" s="178"/>
      <c r="G276" s="65" t="s">
        <v>8</v>
      </c>
      <c r="H276" s="24" t="s">
        <v>9</v>
      </c>
    </row>
    <row r="278" spans="3:8" ht="18">
      <c r="C278" s="171" t="s">
        <v>112</v>
      </c>
      <c r="D278" s="171"/>
      <c r="E278" s="171"/>
      <c r="F278" s="171"/>
      <c r="G278" s="171"/>
      <c r="H278" s="171"/>
    </row>
    <row r="279" spans="3:8" ht="23" customHeight="1">
      <c r="C279" s="162" t="s">
        <v>113</v>
      </c>
      <c r="D279" s="157" t="s">
        <v>258</v>
      </c>
      <c r="E279" s="157"/>
      <c r="F279" s="157"/>
      <c r="G279" s="163" t="s">
        <v>32</v>
      </c>
      <c r="H279" s="164">
        <f>Listado!D81</f>
        <v>18324.092800000002</v>
      </c>
    </row>
    <row r="280" spans="3:8">
      <c r="C280" s="162"/>
      <c r="D280" s="157"/>
      <c r="E280" s="157"/>
      <c r="F280" s="157"/>
      <c r="G280" s="163"/>
      <c r="H280" s="164"/>
    </row>
    <row r="281" spans="3:8">
      <c r="C281" s="175" t="s">
        <v>114</v>
      </c>
      <c r="D281" s="175"/>
      <c r="E281" s="175"/>
      <c r="F281" s="175"/>
      <c r="G281" s="175"/>
      <c r="H281" s="175"/>
    </row>
    <row r="282" spans="3:8" ht="18">
      <c r="C282" s="171" t="s">
        <v>115</v>
      </c>
      <c r="D282" s="171"/>
      <c r="E282" s="171"/>
      <c r="F282" s="171"/>
      <c r="G282" s="171"/>
      <c r="H282" s="171"/>
    </row>
    <row r="283" spans="3:8">
      <c r="C283" s="159" t="s">
        <v>116</v>
      </c>
      <c r="D283" s="160" t="s">
        <v>259</v>
      </c>
      <c r="E283" s="160"/>
      <c r="F283" s="160"/>
      <c r="G283" s="165" t="s">
        <v>32</v>
      </c>
      <c r="H283" s="166">
        <f>Listado!D82</f>
        <v>30399.7824</v>
      </c>
    </row>
    <row r="284" spans="3:8">
      <c r="C284" s="159"/>
      <c r="D284" s="160"/>
      <c r="E284" s="160"/>
      <c r="F284" s="160"/>
      <c r="G284" s="165"/>
      <c r="H284" s="166"/>
    </row>
    <row r="285" spans="3:8">
      <c r="C285" s="179" t="s">
        <v>114</v>
      </c>
      <c r="D285" s="179"/>
      <c r="E285" s="179"/>
      <c r="F285" s="179"/>
      <c r="G285" s="179"/>
      <c r="H285" s="179"/>
    </row>
    <row r="286" spans="3:8" ht="15" customHeight="1">
      <c r="C286" s="171" t="s">
        <v>117</v>
      </c>
      <c r="D286" s="171"/>
      <c r="E286" s="171"/>
      <c r="F286" s="171"/>
      <c r="G286" s="171"/>
      <c r="H286" s="171"/>
    </row>
    <row r="287" spans="3:8">
      <c r="C287" s="162" t="s">
        <v>118</v>
      </c>
      <c r="D287" s="157" t="s">
        <v>260</v>
      </c>
      <c r="E287" s="157"/>
      <c r="F287" s="157"/>
      <c r="G287" s="163" t="s">
        <v>32</v>
      </c>
      <c r="H287" s="164">
        <f>Listado!D83</f>
        <v>43942.7664</v>
      </c>
    </row>
    <row r="288" spans="3:8">
      <c r="C288" s="162"/>
      <c r="D288" s="157"/>
      <c r="E288" s="157"/>
      <c r="F288" s="157"/>
      <c r="G288" s="163"/>
      <c r="H288" s="164"/>
    </row>
    <row r="289" spans="3:8">
      <c r="C289" s="175" t="s">
        <v>114</v>
      </c>
      <c r="D289" s="175"/>
      <c r="E289" s="175"/>
      <c r="F289" s="175"/>
      <c r="G289" s="175"/>
      <c r="H289" s="175"/>
    </row>
    <row r="290" spans="3:8" ht="18">
      <c r="C290" s="171" t="s">
        <v>119</v>
      </c>
      <c r="D290" s="171"/>
      <c r="E290" s="171"/>
      <c r="F290" s="171"/>
      <c r="G290" s="171"/>
      <c r="H290" s="171"/>
    </row>
    <row r="291" spans="3:8">
      <c r="C291" s="159" t="s">
        <v>120</v>
      </c>
      <c r="D291" s="160" t="s">
        <v>261</v>
      </c>
      <c r="E291" s="160"/>
      <c r="F291" s="160"/>
      <c r="G291" s="165" t="s">
        <v>32</v>
      </c>
      <c r="H291" s="166">
        <f>Listado!D84</f>
        <v>55077.006400000006</v>
      </c>
    </row>
    <row r="292" spans="3:8">
      <c r="C292" s="159"/>
      <c r="D292" s="160"/>
      <c r="E292" s="160"/>
      <c r="F292" s="160"/>
      <c r="G292" s="165"/>
      <c r="H292" s="166"/>
    </row>
    <row r="293" spans="3:8">
      <c r="C293" s="179" t="s">
        <v>114</v>
      </c>
      <c r="D293" s="179"/>
      <c r="E293" s="179"/>
      <c r="F293" s="179"/>
      <c r="G293" s="179"/>
      <c r="H293" s="179"/>
    </row>
    <row r="294" spans="3:8" ht="18">
      <c r="C294" s="171" t="s">
        <v>121</v>
      </c>
      <c r="D294" s="171"/>
      <c r="E294" s="171"/>
      <c r="F294" s="171"/>
      <c r="G294" s="171"/>
      <c r="H294" s="171"/>
    </row>
    <row r="295" spans="3:8">
      <c r="C295" s="162" t="s">
        <v>122</v>
      </c>
      <c r="D295" s="157" t="s">
        <v>262</v>
      </c>
      <c r="E295" s="157"/>
      <c r="F295" s="157"/>
      <c r="G295" s="163" t="s">
        <v>32</v>
      </c>
      <c r="H295" s="164">
        <f>Listado!D85</f>
        <v>55413.238400000002</v>
      </c>
    </row>
    <row r="296" spans="3:8" ht="15" customHeight="1">
      <c r="C296" s="162"/>
      <c r="D296" s="157"/>
      <c r="E296" s="157"/>
      <c r="F296" s="157"/>
      <c r="G296" s="163"/>
      <c r="H296" s="164"/>
    </row>
    <row r="297" spans="3:8" ht="15" customHeight="1">
      <c r="C297" s="175" t="s">
        <v>114</v>
      </c>
      <c r="D297" s="175"/>
      <c r="E297" s="175"/>
      <c r="F297" s="175"/>
      <c r="G297" s="175"/>
      <c r="H297" s="175"/>
    </row>
    <row r="298" spans="3:8" ht="15" customHeight="1"/>
    <row r="300" spans="3:8" ht="18">
      <c r="C300" s="171" t="s">
        <v>281</v>
      </c>
      <c r="D300" s="171"/>
      <c r="E300" s="171"/>
      <c r="F300" s="171"/>
      <c r="G300" s="171"/>
      <c r="H300" s="171"/>
    </row>
    <row r="301" spans="3:8">
      <c r="C301" s="162" t="s">
        <v>282</v>
      </c>
      <c r="D301" s="187" t="s">
        <v>283</v>
      </c>
      <c r="E301" s="187"/>
      <c r="F301" s="187"/>
      <c r="G301" s="187" t="s">
        <v>32</v>
      </c>
      <c r="H301" s="158">
        <f>Listado!D134</f>
        <v>11125</v>
      </c>
    </row>
    <row r="302" spans="3:8">
      <c r="C302" s="162"/>
      <c r="D302" s="187"/>
      <c r="E302" s="187"/>
      <c r="F302" s="187"/>
      <c r="G302" s="187"/>
      <c r="H302" s="158"/>
    </row>
    <row r="321" spans="1:8">
      <c r="D321" s="7"/>
      <c r="E321" s="7"/>
      <c r="F321" s="7"/>
      <c r="G321" s="5"/>
    </row>
    <row r="322" spans="1:8" ht="16">
      <c r="A322" s="156" t="s">
        <v>313</v>
      </c>
      <c r="B322" s="156"/>
      <c r="C322" s="156"/>
      <c r="D322" s="156"/>
      <c r="E322" s="156"/>
      <c r="F322" s="156"/>
      <c r="G322" s="156"/>
      <c r="H322" s="156"/>
    </row>
    <row r="323" spans="1:8">
      <c r="D323" s="7"/>
      <c r="E323" s="7"/>
      <c r="F323" s="7"/>
      <c r="G323" s="5"/>
    </row>
    <row r="324" spans="1:8">
      <c r="A324" s="66"/>
      <c r="B324" s="66"/>
      <c r="D324" s="7"/>
      <c r="E324" s="7"/>
      <c r="F324" s="7"/>
      <c r="G324" s="5"/>
    </row>
    <row r="325" spans="1:8">
      <c r="A325" s="66"/>
      <c r="B325" s="66"/>
      <c r="D325" s="7"/>
      <c r="E325" s="7"/>
      <c r="F325" s="7"/>
      <c r="G325" s="5"/>
    </row>
    <row r="326" spans="1:8" ht="15.75" customHeight="1">
      <c r="A326" s="66"/>
      <c r="B326" s="66"/>
      <c r="D326" s="7"/>
      <c r="E326" s="7"/>
      <c r="F326" s="7"/>
      <c r="G326" s="5"/>
    </row>
    <row r="327" spans="1:8" ht="15.75" customHeight="1">
      <c r="A327" s="66"/>
      <c r="B327" s="66"/>
      <c r="D327" s="7"/>
      <c r="E327" s="7"/>
      <c r="F327" s="7"/>
      <c r="G327" s="5"/>
    </row>
    <row r="328" spans="1:8">
      <c r="A328" s="66"/>
      <c r="B328" s="66"/>
      <c r="D328" s="7"/>
      <c r="E328" s="7"/>
      <c r="F328" s="7"/>
      <c r="G328" s="5"/>
    </row>
    <row r="329" spans="1:8">
      <c r="A329" s="66"/>
      <c r="B329" s="66"/>
      <c r="D329" s="7"/>
      <c r="E329" s="7"/>
      <c r="F329" s="7"/>
      <c r="G329" s="5"/>
    </row>
    <row r="330" spans="1:8">
      <c r="A330" s="66"/>
      <c r="B330" s="66"/>
      <c r="C330" s="67" t="s">
        <v>6</v>
      </c>
      <c r="D330" s="178" t="s">
        <v>7</v>
      </c>
      <c r="E330" s="178"/>
      <c r="F330" s="178"/>
      <c r="G330" s="65" t="s">
        <v>8</v>
      </c>
      <c r="H330" s="24" t="s">
        <v>9</v>
      </c>
    </row>
    <row r="331" spans="1:8" ht="15.75" customHeight="1">
      <c r="A331" s="66"/>
      <c r="B331" s="66"/>
    </row>
    <row r="332" spans="1:8" ht="23" customHeight="1">
      <c r="A332" s="66"/>
      <c r="B332" s="66"/>
      <c r="C332" s="171" t="s">
        <v>123</v>
      </c>
      <c r="D332" s="171"/>
      <c r="E332" s="171"/>
      <c r="F332" s="171"/>
      <c r="G332" s="171"/>
      <c r="H332" s="171"/>
    </row>
    <row r="333" spans="1:8" ht="23" customHeight="1">
      <c r="C333" s="162" t="s">
        <v>124</v>
      </c>
      <c r="D333" s="157" t="s">
        <v>125</v>
      </c>
      <c r="E333" s="157"/>
      <c r="F333" s="157"/>
      <c r="G333" s="157" t="s">
        <v>32</v>
      </c>
      <c r="H333" s="158">
        <f>Listado!D86</f>
        <v>8493.9920000000002</v>
      </c>
    </row>
    <row r="334" spans="1:8" ht="15" customHeight="1">
      <c r="C334" s="162"/>
      <c r="D334" s="157"/>
      <c r="E334" s="157"/>
      <c r="F334" s="157"/>
      <c r="G334" s="157"/>
      <c r="H334" s="158"/>
    </row>
    <row r="335" spans="1:8" ht="15" customHeight="1">
      <c r="C335" s="162"/>
      <c r="D335" s="157"/>
      <c r="E335" s="157"/>
      <c r="F335" s="157"/>
      <c r="G335" s="170" t="s">
        <v>42</v>
      </c>
      <c r="H335" s="172">
        <f>Listado!D87</f>
        <v>17850.060799999999</v>
      </c>
    </row>
    <row r="336" spans="1:8">
      <c r="C336" s="162"/>
      <c r="D336" s="157"/>
      <c r="E336" s="157"/>
      <c r="F336" s="157"/>
      <c r="G336" s="170"/>
      <c r="H336" s="172"/>
    </row>
    <row r="337" spans="3:8">
      <c r="C337" s="159" t="s">
        <v>126</v>
      </c>
      <c r="D337" s="160" t="s">
        <v>127</v>
      </c>
      <c r="E337" s="160"/>
      <c r="F337" s="160"/>
      <c r="G337" s="160" t="s">
        <v>32</v>
      </c>
      <c r="H337" s="161">
        <f>Listado!D88</f>
        <v>9348.3520000000008</v>
      </c>
    </row>
    <row r="338" spans="3:8" ht="15" customHeight="1">
      <c r="C338" s="159"/>
      <c r="D338" s="160"/>
      <c r="E338" s="160"/>
      <c r="F338" s="160"/>
      <c r="G338" s="160"/>
      <c r="H338" s="161"/>
    </row>
    <row r="339" spans="3:8" ht="15" customHeight="1">
      <c r="C339" s="159"/>
      <c r="D339" s="160"/>
      <c r="E339" s="160"/>
      <c r="F339" s="160"/>
      <c r="G339" s="160" t="s">
        <v>42</v>
      </c>
      <c r="H339" s="161">
        <f>Listado!D89</f>
        <v>21055.84</v>
      </c>
    </row>
    <row r="340" spans="3:8" ht="15" customHeight="1">
      <c r="C340" s="159"/>
      <c r="D340" s="160"/>
      <c r="E340" s="160"/>
      <c r="F340" s="160"/>
      <c r="G340" s="160"/>
      <c r="H340" s="161"/>
    </row>
    <row r="341" spans="3:8" ht="15" customHeight="1"/>
    <row r="342" spans="3:8" ht="15" customHeight="1"/>
    <row r="343" spans="3:8" ht="15" customHeight="1">
      <c r="C343" s="171" t="s">
        <v>128</v>
      </c>
      <c r="D343" s="171"/>
      <c r="E343" s="171"/>
      <c r="F343" s="171"/>
      <c r="G343" s="171"/>
      <c r="H343" s="171"/>
    </row>
    <row r="344" spans="3:8" ht="15" customHeight="1">
      <c r="C344" s="162" t="s">
        <v>129</v>
      </c>
      <c r="D344" s="157" t="s">
        <v>130</v>
      </c>
      <c r="E344" s="157"/>
      <c r="F344" s="157"/>
      <c r="G344" s="163" t="s">
        <v>32</v>
      </c>
      <c r="H344" s="164">
        <f>Listado!D90</f>
        <v>7949.4064000000008</v>
      </c>
    </row>
    <row r="345" spans="3:8" ht="15" customHeight="1">
      <c r="C345" s="162"/>
      <c r="D345" s="157"/>
      <c r="E345" s="157"/>
      <c r="F345" s="157"/>
      <c r="G345" s="163"/>
      <c r="H345" s="164"/>
    </row>
    <row r="346" spans="3:8" ht="15" customHeight="1">
      <c r="C346" s="159" t="s">
        <v>131</v>
      </c>
      <c r="D346" s="160" t="s">
        <v>132</v>
      </c>
      <c r="E346" s="160"/>
      <c r="F346" s="160"/>
      <c r="G346" s="165" t="s">
        <v>32</v>
      </c>
      <c r="H346" s="166">
        <f>Listado!D91</f>
        <v>10502.5648</v>
      </c>
    </row>
    <row r="347" spans="3:8" ht="15" customHeight="1">
      <c r="C347" s="159"/>
      <c r="D347" s="160"/>
      <c r="E347" s="160"/>
      <c r="F347" s="160"/>
      <c r="G347" s="165"/>
      <c r="H347" s="166"/>
    </row>
    <row r="348" spans="3:8" ht="15" customHeight="1"/>
    <row r="351" spans="3:8" ht="18">
      <c r="C351" s="171" t="s">
        <v>133</v>
      </c>
      <c r="D351" s="171"/>
      <c r="E351" s="171"/>
      <c r="F351" s="171"/>
      <c r="G351" s="171"/>
      <c r="H351" s="171"/>
    </row>
    <row r="352" spans="3:8">
      <c r="C352" s="162" t="s">
        <v>134</v>
      </c>
      <c r="D352" s="157" t="s">
        <v>135</v>
      </c>
      <c r="E352" s="157"/>
      <c r="F352" s="157"/>
      <c r="G352" s="157" t="s">
        <v>32</v>
      </c>
      <c r="H352" s="158">
        <f>Listado!D92</f>
        <v>6297.46</v>
      </c>
    </row>
    <row r="353" spans="3:8">
      <c r="C353" s="162"/>
      <c r="D353" s="157"/>
      <c r="E353" s="157"/>
      <c r="F353" s="157"/>
      <c r="G353" s="157"/>
      <c r="H353" s="158"/>
    </row>
    <row r="354" spans="3:8">
      <c r="C354" s="162"/>
      <c r="D354" s="157"/>
      <c r="E354" s="157"/>
      <c r="F354" s="157"/>
      <c r="G354" s="157" t="s">
        <v>42</v>
      </c>
      <c r="H354" s="158">
        <f>Listado!D93</f>
        <v>12647.8352</v>
      </c>
    </row>
    <row r="355" spans="3:8" ht="15" customHeight="1">
      <c r="C355" s="162"/>
      <c r="D355" s="157"/>
      <c r="E355" s="157"/>
      <c r="F355" s="157"/>
      <c r="G355" s="157"/>
      <c r="H355" s="158"/>
    </row>
    <row r="356" spans="3:8" ht="15" customHeight="1">
      <c r="C356" s="159" t="s">
        <v>136</v>
      </c>
      <c r="D356" s="160" t="s">
        <v>137</v>
      </c>
      <c r="E356" s="160"/>
      <c r="F356" s="160"/>
      <c r="G356" s="167" t="s">
        <v>32</v>
      </c>
      <c r="H356" s="168">
        <f>Listado!D94</f>
        <v>5220.9664000000002</v>
      </c>
    </row>
    <row r="357" spans="3:8">
      <c r="C357" s="159"/>
      <c r="D357" s="160"/>
      <c r="E357" s="160"/>
      <c r="F357" s="160"/>
      <c r="G357" s="167"/>
      <c r="H357" s="168"/>
    </row>
    <row r="358" spans="3:8">
      <c r="C358" s="159"/>
      <c r="D358" s="160"/>
      <c r="E358" s="160"/>
      <c r="F358" s="160"/>
      <c r="G358" s="167" t="s">
        <v>42</v>
      </c>
      <c r="H358" s="168">
        <f>Listado!D95</f>
        <v>9056.2160000000003</v>
      </c>
    </row>
    <row r="359" spans="3:8">
      <c r="C359" s="159"/>
      <c r="D359" s="160"/>
      <c r="E359" s="160"/>
      <c r="F359" s="160"/>
      <c r="G359" s="167"/>
      <c r="H359" s="168"/>
    </row>
    <row r="360" spans="3:8">
      <c r="C360" s="162" t="s">
        <v>138</v>
      </c>
      <c r="D360" s="157" t="s">
        <v>139</v>
      </c>
      <c r="E360" s="157"/>
      <c r="F360" s="157"/>
      <c r="G360" s="163" t="s">
        <v>32</v>
      </c>
      <c r="H360" s="164">
        <f>Listado!D96</f>
        <v>5700.5104000000001</v>
      </c>
    </row>
    <row r="361" spans="3:8">
      <c r="C361" s="162"/>
      <c r="D361" s="157"/>
      <c r="E361" s="157"/>
      <c r="F361" s="157"/>
      <c r="G361" s="163"/>
      <c r="H361" s="164"/>
    </row>
    <row r="362" spans="3:8">
      <c r="C362" s="162"/>
      <c r="D362" s="157"/>
      <c r="E362" s="157"/>
      <c r="F362" s="157"/>
      <c r="G362" s="157" t="s">
        <v>42</v>
      </c>
      <c r="H362" s="158">
        <f>Listado!D97</f>
        <v>13068.952000000001</v>
      </c>
    </row>
    <row r="363" spans="3:8">
      <c r="C363" s="162"/>
      <c r="D363" s="157"/>
      <c r="E363" s="157"/>
      <c r="F363" s="157"/>
      <c r="G363" s="157"/>
      <c r="H363" s="158"/>
    </row>
    <row r="364" spans="3:8">
      <c r="C364" s="159" t="s">
        <v>140</v>
      </c>
      <c r="D364" s="160" t="s">
        <v>141</v>
      </c>
      <c r="E364" s="160"/>
      <c r="F364" s="160"/>
      <c r="G364" s="167" t="s">
        <v>32</v>
      </c>
      <c r="H364" s="168">
        <f>Listado!D98</f>
        <v>7079.6127999999999</v>
      </c>
    </row>
    <row r="365" spans="3:8">
      <c r="C365" s="159"/>
      <c r="D365" s="160"/>
      <c r="E365" s="160"/>
      <c r="F365" s="160"/>
      <c r="G365" s="167"/>
      <c r="H365" s="168"/>
    </row>
    <row r="366" spans="3:8">
      <c r="C366" s="159"/>
      <c r="D366" s="160"/>
      <c r="E366" s="160"/>
      <c r="F366" s="160"/>
      <c r="G366" s="167" t="s">
        <v>42</v>
      </c>
      <c r="H366" s="168" t="s">
        <v>111</v>
      </c>
    </row>
    <row r="367" spans="3:8" ht="15" customHeight="1">
      <c r="C367" s="159"/>
      <c r="D367" s="160"/>
      <c r="E367" s="160"/>
      <c r="F367" s="160"/>
      <c r="G367" s="167"/>
      <c r="H367" s="168"/>
    </row>
    <row r="368" spans="3:8">
      <c r="C368" s="1"/>
      <c r="D368" s="1"/>
      <c r="E368" s="1"/>
      <c r="F368" s="1"/>
      <c r="G368" s="1"/>
    </row>
    <row r="369" spans="1:8">
      <c r="C369" s="1"/>
      <c r="D369" s="1"/>
      <c r="E369" s="1"/>
      <c r="F369" s="1"/>
      <c r="G369" s="1"/>
    </row>
    <row r="370" spans="1:8">
      <c r="C370" s="1"/>
      <c r="D370" s="1"/>
      <c r="E370" s="1"/>
      <c r="F370" s="1"/>
      <c r="G370" s="1"/>
    </row>
    <row r="371" spans="1:8" ht="15" customHeight="1">
      <c r="C371" s="1"/>
      <c r="D371" s="1"/>
      <c r="E371" s="1"/>
      <c r="F371" s="1"/>
      <c r="G371" s="1"/>
    </row>
    <row r="372" spans="1:8" ht="15" customHeight="1">
      <c r="C372" s="1"/>
      <c r="D372" s="1"/>
      <c r="E372" s="1"/>
      <c r="F372" s="1"/>
      <c r="G372" s="1"/>
    </row>
    <row r="373" spans="1:8">
      <c r="C373" s="1"/>
      <c r="D373" s="1"/>
      <c r="E373" s="1"/>
      <c r="F373" s="1"/>
      <c r="G373" s="1"/>
    </row>
    <row r="374" spans="1:8" ht="23" customHeight="1">
      <c r="C374" s="169"/>
      <c r="D374" s="169"/>
      <c r="E374" s="169"/>
      <c r="F374" s="169"/>
      <c r="G374" s="169"/>
      <c r="H374" s="169"/>
    </row>
    <row r="375" spans="1:8" ht="23" customHeight="1">
      <c r="A375" s="156" t="s">
        <v>313</v>
      </c>
      <c r="B375" s="156"/>
      <c r="C375" s="156"/>
      <c r="D375" s="156"/>
      <c r="E375" s="156"/>
      <c r="F375" s="156"/>
      <c r="G375" s="156"/>
      <c r="H375" s="156"/>
    </row>
    <row r="377" spans="1:8" ht="16" customHeight="1">
      <c r="A377" s="66"/>
      <c r="B377" s="66"/>
    </row>
    <row r="380" spans="1:8" ht="15" customHeight="1"/>
    <row r="383" spans="1:8" ht="18">
      <c r="C383" s="154" t="s">
        <v>142</v>
      </c>
      <c r="D383" s="154"/>
      <c r="E383" s="154"/>
      <c r="F383" s="154"/>
      <c r="G383" s="154"/>
      <c r="H383" s="154"/>
    </row>
    <row r="384" spans="1:8">
      <c r="C384" s="162" t="s">
        <v>143</v>
      </c>
      <c r="D384" s="157" t="s">
        <v>144</v>
      </c>
      <c r="E384" s="157"/>
      <c r="F384" s="157"/>
      <c r="G384" s="163" t="s">
        <v>32</v>
      </c>
      <c r="H384" s="164">
        <f>Listado!D99</f>
        <v>3231.1344000000004</v>
      </c>
    </row>
    <row r="385" spans="3:8">
      <c r="C385" s="162"/>
      <c r="D385" s="157"/>
      <c r="E385" s="157"/>
      <c r="F385" s="157"/>
      <c r="G385" s="163"/>
      <c r="H385" s="164"/>
    </row>
    <row r="386" spans="3:8">
      <c r="C386" s="159" t="s">
        <v>145</v>
      </c>
      <c r="D386" s="160" t="s">
        <v>146</v>
      </c>
      <c r="E386" s="160"/>
      <c r="F386" s="160"/>
      <c r="G386" s="167" t="s">
        <v>32</v>
      </c>
      <c r="H386" s="168">
        <f>Listado!D100</f>
        <v>4933.24</v>
      </c>
    </row>
    <row r="387" spans="3:8">
      <c r="C387" s="159"/>
      <c r="D387" s="160"/>
      <c r="E387" s="160"/>
      <c r="F387" s="160"/>
      <c r="G387" s="167"/>
      <c r="H387" s="168"/>
    </row>
    <row r="388" spans="3:8">
      <c r="C388" s="162" t="s">
        <v>147</v>
      </c>
      <c r="D388" s="157" t="s">
        <v>148</v>
      </c>
      <c r="E388" s="157"/>
      <c r="F388" s="157"/>
      <c r="G388" s="157" t="s">
        <v>32</v>
      </c>
      <c r="H388" s="158">
        <f>Listado!D101</f>
        <v>4163.7647999999999</v>
      </c>
    </row>
    <row r="389" spans="3:8">
      <c r="C389" s="162"/>
      <c r="D389" s="157"/>
      <c r="E389" s="157"/>
      <c r="F389" s="157"/>
      <c r="G389" s="157"/>
      <c r="H389" s="158"/>
    </row>
    <row r="390" spans="3:8">
      <c r="C390" s="159" t="s">
        <v>149</v>
      </c>
      <c r="D390" s="160" t="s">
        <v>150</v>
      </c>
      <c r="E390" s="160"/>
      <c r="F390" s="160"/>
      <c r="G390" s="167" t="s">
        <v>32</v>
      </c>
      <c r="H390" s="168">
        <f>Listado!D102</f>
        <v>5720.3536000000004</v>
      </c>
    </row>
    <row r="391" spans="3:8">
      <c r="C391" s="159"/>
      <c r="D391" s="160"/>
      <c r="E391" s="160"/>
      <c r="F391" s="160"/>
      <c r="G391" s="167"/>
      <c r="H391" s="168"/>
    </row>
    <row r="392" spans="3:8">
      <c r="C392" s="159"/>
      <c r="D392" s="160"/>
      <c r="E392" s="160"/>
      <c r="F392" s="160"/>
      <c r="G392" s="60"/>
      <c r="H392" s="61"/>
    </row>
    <row r="393" spans="3:8">
      <c r="C393" s="62"/>
      <c r="D393" s="60"/>
      <c r="E393" s="60"/>
      <c r="F393" s="60"/>
      <c r="G393" s="60"/>
      <c r="H393" s="61"/>
    </row>
    <row r="394" spans="3:8" ht="15" customHeight="1"/>
    <row r="395" spans="3:8" ht="18">
      <c r="C395" s="154" t="s">
        <v>151</v>
      </c>
      <c r="D395" s="154"/>
      <c r="E395" s="154"/>
      <c r="F395" s="154"/>
      <c r="G395" s="154"/>
      <c r="H395" s="154"/>
    </row>
    <row r="396" spans="3:8">
      <c r="C396" s="162" t="s">
        <v>152</v>
      </c>
      <c r="D396" s="157" t="s">
        <v>153</v>
      </c>
      <c r="E396" s="157"/>
      <c r="F396" s="157"/>
      <c r="G396" s="163" t="s">
        <v>32</v>
      </c>
      <c r="H396" s="164">
        <f>Listado!D103</f>
        <v>13524.243200000001</v>
      </c>
    </row>
    <row r="397" spans="3:8" ht="15" customHeight="1">
      <c r="C397" s="162"/>
      <c r="D397" s="157"/>
      <c r="E397" s="157"/>
      <c r="F397" s="157"/>
      <c r="G397" s="163"/>
      <c r="H397" s="164"/>
    </row>
    <row r="398" spans="3:8">
      <c r="C398" s="159" t="s">
        <v>154</v>
      </c>
      <c r="D398" s="160" t="s">
        <v>155</v>
      </c>
      <c r="E398" s="160"/>
      <c r="F398" s="160"/>
      <c r="G398" s="165" t="s">
        <v>32</v>
      </c>
      <c r="H398" s="166">
        <f>Listado!D104</f>
        <v>18144.401600000001</v>
      </c>
    </row>
    <row r="399" spans="3:8">
      <c r="C399" s="159"/>
      <c r="D399" s="160"/>
      <c r="E399" s="160"/>
      <c r="F399" s="160"/>
      <c r="G399" s="165"/>
      <c r="H399" s="166"/>
    </row>
    <row r="400" spans="3:8">
      <c r="C400" s="162" t="s">
        <v>156</v>
      </c>
      <c r="D400" s="157" t="s">
        <v>157</v>
      </c>
      <c r="E400" s="157"/>
      <c r="F400" s="157"/>
      <c r="G400" s="163" t="s">
        <v>32</v>
      </c>
      <c r="H400" s="164">
        <f>Listado!D105</f>
        <v>24796</v>
      </c>
    </row>
    <row r="401" spans="3:8">
      <c r="C401" s="162"/>
      <c r="D401" s="157"/>
      <c r="E401" s="157"/>
      <c r="F401" s="157"/>
      <c r="G401" s="163"/>
      <c r="H401" s="164"/>
    </row>
    <row r="402" spans="3:8">
      <c r="C402" s="159" t="s">
        <v>158</v>
      </c>
      <c r="D402" s="160" t="s">
        <v>159</v>
      </c>
      <c r="E402" s="160"/>
      <c r="F402" s="160"/>
      <c r="G402" s="165" t="s">
        <v>32</v>
      </c>
      <c r="H402" s="166">
        <f>Listado!D113</f>
        <v>35327.510400000006</v>
      </c>
    </row>
    <row r="403" spans="3:8">
      <c r="C403" s="159"/>
      <c r="D403" s="160"/>
      <c r="E403" s="160"/>
      <c r="F403" s="160"/>
      <c r="G403" s="165"/>
      <c r="H403" s="166"/>
    </row>
    <row r="404" spans="3:8">
      <c r="C404" s="162" t="s">
        <v>160</v>
      </c>
      <c r="D404" s="157" t="s">
        <v>161</v>
      </c>
      <c r="E404" s="157"/>
      <c r="F404" s="157"/>
      <c r="G404" s="163" t="s">
        <v>32</v>
      </c>
      <c r="H404" s="164">
        <f>Listado!D107</f>
        <v>35885.324800000002</v>
      </c>
    </row>
    <row r="405" spans="3:8">
      <c r="C405" s="162"/>
      <c r="D405" s="157"/>
      <c r="E405" s="157"/>
      <c r="F405" s="157"/>
      <c r="G405" s="163"/>
      <c r="H405" s="164"/>
    </row>
    <row r="406" spans="3:8">
      <c r="C406" s="180" t="s">
        <v>162</v>
      </c>
      <c r="D406" s="189" t="s">
        <v>163</v>
      </c>
      <c r="E406" s="189"/>
      <c r="F406" s="189"/>
      <c r="G406" s="173" t="s">
        <v>32</v>
      </c>
      <c r="H406" s="174">
        <f>Listado!D108</f>
        <v>42755.481599999999</v>
      </c>
    </row>
    <row r="407" spans="3:8">
      <c r="C407" s="180"/>
      <c r="D407" s="189"/>
      <c r="E407" s="189"/>
      <c r="F407" s="189"/>
      <c r="G407" s="173"/>
      <c r="H407" s="174"/>
    </row>
    <row r="408" spans="3:8" ht="15" customHeight="1">
      <c r="C408" s="162" t="s">
        <v>164</v>
      </c>
      <c r="D408" s="157" t="s">
        <v>165</v>
      </c>
      <c r="E408" s="157"/>
      <c r="F408" s="157"/>
      <c r="G408" s="163" t="s">
        <v>32</v>
      </c>
      <c r="H408" s="164">
        <f>Listado!D109</f>
        <v>49143.889600000002</v>
      </c>
    </row>
    <row r="409" spans="3:8">
      <c r="C409" s="162"/>
      <c r="D409" s="157"/>
      <c r="E409" s="157"/>
      <c r="F409" s="157"/>
      <c r="G409" s="163"/>
      <c r="H409" s="164"/>
    </row>
    <row r="413" spans="3:8" ht="18">
      <c r="C413" s="154" t="s">
        <v>166</v>
      </c>
      <c r="D413" s="154"/>
      <c r="E413" s="154"/>
      <c r="F413" s="154"/>
      <c r="G413" s="154"/>
      <c r="H413" s="154"/>
    </row>
    <row r="414" spans="3:8">
      <c r="C414" s="162" t="s">
        <v>167</v>
      </c>
      <c r="D414" s="157" t="s">
        <v>168</v>
      </c>
      <c r="E414" s="157"/>
      <c r="F414" s="157"/>
      <c r="G414" s="157" t="s">
        <v>32</v>
      </c>
      <c r="H414" s="158">
        <f>Listado!D110</f>
        <v>15669.513600000002</v>
      </c>
    </row>
    <row r="415" spans="3:8">
      <c r="C415" s="162"/>
      <c r="D415" s="157"/>
      <c r="E415" s="157"/>
      <c r="F415" s="157"/>
      <c r="G415" s="157"/>
      <c r="H415" s="158"/>
    </row>
    <row r="416" spans="3:8">
      <c r="C416" s="159" t="s">
        <v>169</v>
      </c>
      <c r="D416" s="160" t="s">
        <v>170</v>
      </c>
      <c r="E416" s="160"/>
      <c r="F416" s="160"/>
      <c r="G416" s="167" t="s">
        <v>32</v>
      </c>
      <c r="H416" s="168">
        <f>Listado!D111</f>
        <v>21360.1024</v>
      </c>
    </row>
    <row r="417" spans="1:8">
      <c r="C417" s="159"/>
      <c r="D417" s="160"/>
      <c r="E417" s="160"/>
      <c r="F417" s="160"/>
      <c r="G417" s="167"/>
      <c r="H417" s="168"/>
    </row>
    <row r="418" spans="1:8">
      <c r="C418" s="162" t="s">
        <v>171</v>
      </c>
      <c r="D418" s="157" t="s">
        <v>172</v>
      </c>
      <c r="E418" s="157"/>
      <c r="F418" s="157"/>
      <c r="G418" s="157" t="s">
        <v>32</v>
      </c>
      <c r="H418" s="158">
        <f>Listado!D112</f>
        <v>29119.896000000001</v>
      </c>
    </row>
    <row r="419" spans="1:8">
      <c r="C419" s="162"/>
      <c r="D419" s="157"/>
      <c r="E419" s="157"/>
      <c r="F419" s="157"/>
      <c r="G419" s="157"/>
      <c r="H419" s="158"/>
    </row>
    <row r="420" spans="1:8">
      <c r="C420" s="159" t="s">
        <v>173</v>
      </c>
      <c r="D420" s="160" t="s">
        <v>174</v>
      </c>
      <c r="E420" s="160"/>
      <c r="F420" s="160"/>
      <c r="G420" s="167" t="s">
        <v>32</v>
      </c>
      <c r="H420" s="168">
        <f>Listado!D113</f>
        <v>35327.510400000006</v>
      </c>
    </row>
    <row r="421" spans="1:8">
      <c r="C421" s="159"/>
      <c r="D421" s="160"/>
      <c r="E421" s="160"/>
      <c r="F421" s="160"/>
      <c r="G421" s="167"/>
      <c r="H421" s="168"/>
    </row>
    <row r="422" spans="1:8">
      <c r="C422" s="162" t="s">
        <v>175</v>
      </c>
      <c r="D422" s="157" t="s">
        <v>163</v>
      </c>
      <c r="E422" s="157"/>
      <c r="F422" s="157"/>
      <c r="G422" s="157" t="s">
        <v>32</v>
      </c>
      <c r="H422" s="158">
        <f>Listado!D114</f>
        <v>48715.055999999997</v>
      </c>
    </row>
    <row r="423" spans="1:8">
      <c r="C423" s="162"/>
      <c r="D423" s="157"/>
      <c r="E423" s="157"/>
      <c r="F423" s="157"/>
      <c r="G423" s="157"/>
      <c r="H423" s="158"/>
    </row>
    <row r="430" spans="1:8" ht="16">
      <c r="A430" s="156" t="s">
        <v>313</v>
      </c>
      <c r="B430" s="156"/>
      <c r="C430" s="156"/>
      <c r="D430" s="156"/>
      <c r="E430" s="156"/>
      <c r="F430" s="156"/>
      <c r="G430" s="156"/>
      <c r="H430" s="156"/>
    </row>
    <row r="438" spans="3:8" ht="18">
      <c r="C438" s="154" t="s">
        <v>176</v>
      </c>
      <c r="D438" s="154"/>
      <c r="E438" s="154"/>
      <c r="F438" s="154"/>
      <c r="G438" s="154"/>
      <c r="H438" s="154"/>
    </row>
    <row r="439" spans="3:8">
      <c r="C439" s="162" t="s">
        <v>177</v>
      </c>
      <c r="D439" s="157" t="s">
        <v>251</v>
      </c>
      <c r="E439" s="157"/>
      <c r="F439" s="157"/>
      <c r="G439" s="163" t="s">
        <v>32</v>
      </c>
      <c r="H439" s="164">
        <f>Listado!D115</f>
        <v>16610.963200000002</v>
      </c>
    </row>
    <row r="440" spans="3:8">
      <c r="C440" s="162"/>
      <c r="D440" s="157"/>
      <c r="E440" s="157"/>
      <c r="F440" s="157"/>
      <c r="G440" s="163"/>
      <c r="H440" s="164"/>
    </row>
    <row r="441" spans="3:8">
      <c r="C441" s="159" t="s">
        <v>178</v>
      </c>
      <c r="D441" s="160" t="s">
        <v>252</v>
      </c>
      <c r="E441" s="160"/>
      <c r="F441" s="160"/>
      <c r="G441" s="165" t="s">
        <v>32</v>
      </c>
      <c r="H441" s="166">
        <f>Listado!D116</f>
        <v>22868.185600000001</v>
      </c>
    </row>
    <row r="442" spans="3:8">
      <c r="C442" s="159"/>
      <c r="D442" s="160"/>
      <c r="E442" s="160"/>
      <c r="F442" s="160"/>
      <c r="G442" s="165"/>
      <c r="H442" s="166"/>
    </row>
    <row r="443" spans="3:8">
      <c r="C443" s="162" t="s">
        <v>179</v>
      </c>
      <c r="D443" s="157" t="s">
        <v>253</v>
      </c>
      <c r="E443" s="157"/>
      <c r="F443" s="157"/>
      <c r="G443" s="163" t="s">
        <v>32</v>
      </c>
      <c r="H443" s="164">
        <f>Listado!D117</f>
        <v>31097.601600000002</v>
      </c>
    </row>
    <row r="444" spans="3:8">
      <c r="C444" s="162"/>
      <c r="D444" s="157"/>
      <c r="E444" s="157"/>
      <c r="F444" s="157"/>
      <c r="G444" s="163"/>
      <c r="H444" s="164"/>
    </row>
    <row r="445" spans="3:8">
      <c r="C445" s="159" t="s">
        <v>180</v>
      </c>
      <c r="D445" s="160" t="s">
        <v>254</v>
      </c>
      <c r="E445" s="160"/>
      <c r="F445" s="160"/>
      <c r="G445" s="165" t="s">
        <v>32</v>
      </c>
      <c r="H445" s="166">
        <f>Listado!D118</f>
        <v>38137.528000000006</v>
      </c>
    </row>
    <row r="446" spans="3:8">
      <c r="C446" s="159"/>
      <c r="D446" s="160"/>
      <c r="E446" s="160"/>
      <c r="F446" s="160"/>
      <c r="G446" s="165"/>
      <c r="H446" s="166"/>
    </row>
    <row r="447" spans="3:8">
      <c r="C447" s="162" t="s">
        <v>181</v>
      </c>
      <c r="D447" s="157" t="s">
        <v>318</v>
      </c>
      <c r="E447" s="157"/>
      <c r="F447" s="157"/>
      <c r="G447" s="163" t="s">
        <v>32</v>
      </c>
      <c r="H447" s="164">
        <f>Listado!D119</f>
        <v>51261.599999999999</v>
      </c>
    </row>
    <row r="448" spans="3:8">
      <c r="C448" s="162"/>
      <c r="D448" s="157"/>
      <c r="E448" s="157"/>
      <c r="F448" s="157"/>
      <c r="G448" s="163"/>
      <c r="H448" s="164"/>
    </row>
    <row r="449" spans="3:8">
      <c r="C449" s="159" t="s">
        <v>182</v>
      </c>
      <c r="D449" s="160" t="s">
        <v>256</v>
      </c>
      <c r="E449" s="160"/>
      <c r="F449" s="160"/>
      <c r="G449" s="165" t="s">
        <v>32</v>
      </c>
      <c r="H449" s="166">
        <f>Listado!D120</f>
        <v>53546.875199999995</v>
      </c>
    </row>
    <row r="450" spans="3:8">
      <c r="C450" s="159"/>
      <c r="D450" s="160"/>
      <c r="E450" s="160"/>
      <c r="F450" s="160"/>
      <c r="G450" s="165"/>
      <c r="H450" s="166"/>
    </row>
    <row r="451" spans="3:8">
      <c r="C451" s="162" t="s">
        <v>183</v>
      </c>
      <c r="D451" s="157" t="s">
        <v>257</v>
      </c>
      <c r="E451" s="157"/>
      <c r="F451" s="157"/>
      <c r="G451" s="163" t="s">
        <v>32</v>
      </c>
      <c r="H451" s="164">
        <f>Listado!D121</f>
        <v>60985.870400000007</v>
      </c>
    </row>
    <row r="452" spans="3:8">
      <c r="C452" s="162"/>
      <c r="D452" s="157"/>
      <c r="E452" s="157"/>
      <c r="F452" s="157"/>
      <c r="G452" s="163"/>
      <c r="H452" s="164"/>
    </row>
    <row r="453" spans="3:8">
      <c r="C453" s="62"/>
      <c r="D453" s="60"/>
      <c r="E453" s="60"/>
      <c r="F453" s="60"/>
      <c r="G453" s="60"/>
      <c r="H453" s="61"/>
    </row>
    <row r="454" spans="3:8" ht="18">
      <c r="C454" s="154" t="s">
        <v>184</v>
      </c>
      <c r="D454" s="154"/>
      <c r="E454" s="154"/>
      <c r="F454" s="154"/>
      <c r="G454" s="154"/>
      <c r="H454" s="154"/>
    </row>
    <row r="455" spans="3:8">
      <c r="C455" s="162" t="s">
        <v>185</v>
      </c>
      <c r="D455" s="157" t="s">
        <v>246</v>
      </c>
      <c r="E455" s="157"/>
      <c r="F455" s="157"/>
      <c r="G455" s="157" t="s">
        <v>32</v>
      </c>
      <c r="H455" s="158">
        <f>Listado!D122</f>
        <v>14642.076800000001</v>
      </c>
    </row>
    <row r="456" spans="3:8">
      <c r="C456" s="162"/>
      <c r="D456" s="157"/>
      <c r="E456" s="157"/>
      <c r="F456" s="157"/>
      <c r="G456" s="157"/>
      <c r="H456" s="158"/>
    </row>
    <row r="457" spans="3:8">
      <c r="C457" s="159" t="s">
        <v>186</v>
      </c>
      <c r="D457" s="160" t="s">
        <v>247</v>
      </c>
      <c r="E457" s="160"/>
      <c r="F457" s="160"/>
      <c r="G457" s="167" t="s">
        <v>32</v>
      </c>
      <c r="H457" s="168">
        <f>Listado!D123</f>
        <v>19662.406400000003</v>
      </c>
    </row>
    <row r="458" spans="3:8">
      <c r="C458" s="159"/>
      <c r="D458" s="160"/>
      <c r="E458" s="160"/>
      <c r="F458" s="160"/>
      <c r="G458" s="167"/>
      <c r="H458" s="168"/>
    </row>
    <row r="459" spans="3:8">
      <c r="C459" s="162" t="s">
        <v>187</v>
      </c>
      <c r="D459" s="157" t="s">
        <v>248</v>
      </c>
      <c r="E459" s="157"/>
      <c r="F459" s="157"/>
      <c r="G459" s="157" t="s">
        <v>32</v>
      </c>
      <c r="H459" s="158">
        <f>Listado!D124</f>
        <v>26843.439999999999</v>
      </c>
    </row>
    <row r="460" spans="3:8">
      <c r="C460" s="162"/>
      <c r="D460" s="157"/>
      <c r="E460" s="157"/>
      <c r="F460" s="157"/>
      <c r="G460" s="157"/>
      <c r="H460" s="158"/>
    </row>
    <row r="461" spans="3:8">
      <c r="C461" s="159" t="s">
        <v>188</v>
      </c>
      <c r="D461" s="160" t="s">
        <v>249</v>
      </c>
      <c r="E461" s="160"/>
      <c r="F461" s="160"/>
      <c r="G461" s="167" t="s">
        <v>32</v>
      </c>
      <c r="H461" s="168">
        <f>Listado!D125</f>
        <v>32282.6816</v>
      </c>
    </row>
    <row r="462" spans="3:8">
      <c r="C462" s="159"/>
      <c r="D462" s="160"/>
      <c r="E462" s="160"/>
      <c r="F462" s="160"/>
      <c r="G462" s="167"/>
      <c r="H462" s="168"/>
    </row>
    <row r="463" spans="3:8">
      <c r="C463" s="162" t="s">
        <v>189</v>
      </c>
      <c r="D463" s="157" t="s">
        <v>250</v>
      </c>
      <c r="E463" s="157"/>
      <c r="F463" s="157"/>
      <c r="G463" s="157" t="s">
        <v>32</v>
      </c>
      <c r="H463" s="158">
        <f>Listado!D126</f>
        <v>44693.500800000002</v>
      </c>
    </row>
    <row r="464" spans="3:8">
      <c r="C464" s="162"/>
      <c r="D464" s="157"/>
      <c r="E464" s="157"/>
      <c r="F464" s="157"/>
      <c r="G464" s="157"/>
      <c r="H464" s="158"/>
    </row>
    <row r="466" spans="3:8" ht="18">
      <c r="C466" s="154" t="s">
        <v>190</v>
      </c>
      <c r="D466" s="154"/>
      <c r="E466" s="154"/>
      <c r="F466" s="154"/>
      <c r="G466" s="154"/>
      <c r="H466" s="154"/>
    </row>
    <row r="467" spans="3:8">
      <c r="C467" s="162" t="s">
        <v>191</v>
      </c>
      <c r="D467" s="157" t="s">
        <v>192</v>
      </c>
      <c r="E467" s="157"/>
      <c r="F467" s="157"/>
      <c r="G467" s="157" t="s">
        <v>32</v>
      </c>
      <c r="H467" s="158">
        <f>Listado!D127</f>
        <v>5386.3264000000008</v>
      </c>
    </row>
    <row r="468" spans="3:8">
      <c r="C468" s="162"/>
      <c r="D468" s="157"/>
      <c r="E468" s="157"/>
      <c r="F468" s="157"/>
      <c r="G468" s="157"/>
      <c r="H468" s="158"/>
    </row>
    <row r="469" spans="3:8">
      <c r="C469" s="159" t="s">
        <v>193</v>
      </c>
      <c r="D469" s="160" t="s">
        <v>194</v>
      </c>
      <c r="E469" s="160"/>
      <c r="F469" s="160"/>
      <c r="G469" s="167" t="s">
        <v>32</v>
      </c>
      <c r="H469" s="168">
        <f>Listado!D128</f>
        <v>6678.3392000000003</v>
      </c>
    </row>
    <row r="470" spans="3:8">
      <c r="C470" s="159"/>
      <c r="D470" s="160"/>
      <c r="E470" s="160"/>
      <c r="F470" s="160"/>
      <c r="G470" s="167"/>
      <c r="H470" s="168"/>
    </row>
    <row r="471" spans="3:8">
      <c r="C471" s="162" t="s">
        <v>195</v>
      </c>
      <c r="D471" s="157" t="s">
        <v>196</v>
      </c>
      <c r="E471" s="157"/>
      <c r="F471" s="157"/>
      <c r="G471" s="157" t="s">
        <v>32</v>
      </c>
      <c r="H471" s="158">
        <f>Listado!D129</f>
        <v>8596.5151999999998</v>
      </c>
    </row>
    <row r="472" spans="3:8">
      <c r="C472" s="162"/>
      <c r="D472" s="157"/>
      <c r="E472" s="157"/>
      <c r="F472" s="157"/>
      <c r="G472" s="157"/>
      <c r="H472" s="158"/>
    </row>
    <row r="473" spans="3:8">
      <c r="C473" s="159" t="s">
        <v>197</v>
      </c>
      <c r="D473" s="160" t="s">
        <v>198</v>
      </c>
      <c r="E473" s="160"/>
      <c r="F473" s="160"/>
      <c r="G473" s="167" t="s">
        <v>32</v>
      </c>
      <c r="H473" s="168">
        <f>Listado!D130</f>
        <v>10196.097600000001</v>
      </c>
    </row>
    <row r="474" spans="3:8">
      <c r="C474" s="159"/>
      <c r="D474" s="160"/>
      <c r="E474" s="160"/>
      <c r="F474" s="160"/>
      <c r="G474" s="167"/>
      <c r="H474" s="168"/>
    </row>
    <row r="475" spans="3:8">
      <c r="C475" s="162" t="s">
        <v>199</v>
      </c>
      <c r="D475" s="157" t="s">
        <v>200</v>
      </c>
      <c r="E475" s="157"/>
      <c r="F475" s="157"/>
      <c r="G475" s="157" t="s">
        <v>32</v>
      </c>
      <c r="H475" s="158">
        <f>Listado!D131</f>
        <v>12232.2304</v>
      </c>
    </row>
    <row r="476" spans="3:8">
      <c r="C476" s="162"/>
      <c r="D476" s="157"/>
      <c r="E476" s="157"/>
      <c r="F476" s="157"/>
      <c r="G476" s="157"/>
      <c r="H476" s="158"/>
    </row>
    <row r="477" spans="3:8">
      <c r="C477" s="159" t="s">
        <v>201</v>
      </c>
      <c r="D477" s="160" t="s">
        <v>202</v>
      </c>
      <c r="E477" s="160"/>
      <c r="F477" s="160"/>
      <c r="G477" s="160" t="s">
        <v>32</v>
      </c>
      <c r="H477" s="161">
        <f>Listado!D132</f>
        <v>14647.5888</v>
      </c>
    </row>
    <row r="478" spans="3:8">
      <c r="C478" s="159"/>
      <c r="D478" s="160"/>
      <c r="E478" s="160"/>
      <c r="F478" s="160"/>
      <c r="G478" s="160"/>
      <c r="H478" s="161"/>
    </row>
    <row r="479" spans="3:8" ht="15" customHeight="1">
      <c r="C479" s="162" t="s">
        <v>203</v>
      </c>
      <c r="D479" s="157" t="s">
        <v>204</v>
      </c>
      <c r="E479" s="157"/>
      <c r="F479" s="157"/>
      <c r="G479" s="157" t="s">
        <v>32</v>
      </c>
      <c r="H479" s="158">
        <f>Listado!D133</f>
        <v>16327.646400000001</v>
      </c>
    </row>
    <row r="480" spans="3:8">
      <c r="C480" s="162"/>
      <c r="D480" s="157"/>
      <c r="E480" s="157"/>
      <c r="F480" s="157"/>
      <c r="G480" s="157"/>
      <c r="H480" s="158"/>
    </row>
    <row r="481" spans="1:8">
      <c r="C481" s="159" t="s">
        <v>289</v>
      </c>
      <c r="D481" s="160" t="s">
        <v>286</v>
      </c>
      <c r="E481" s="160"/>
      <c r="F481" s="160"/>
      <c r="G481" s="160" t="s">
        <v>32</v>
      </c>
      <c r="H481" s="161">
        <f>Listado!D135</f>
        <v>1360</v>
      </c>
    </row>
    <row r="482" spans="1:8">
      <c r="C482" s="159"/>
      <c r="D482" s="160"/>
      <c r="E482" s="160"/>
      <c r="F482" s="160"/>
      <c r="G482" s="160"/>
      <c r="H482" s="161"/>
    </row>
    <row r="483" spans="1:8">
      <c r="C483" s="162" t="s">
        <v>288</v>
      </c>
      <c r="D483" s="157" t="s">
        <v>287</v>
      </c>
      <c r="E483" s="157"/>
      <c r="F483" s="157"/>
      <c r="G483" s="157" t="s">
        <v>32</v>
      </c>
      <c r="H483" s="158">
        <f>Listado!D136</f>
        <v>1910</v>
      </c>
    </row>
    <row r="484" spans="1:8">
      <c r="C484" s="162"/>
      <c r="D484" s="157"/>
      <c r="E484" s="157"/>
      <c r="F484" s="157"/>
      <c r="G484" s="157"/>
      <c r="H484" s="158"/>
    </row>
    <row r="486" spans="1:8" ht="16">
      <c r="A486" s="156" t="s">
        <v>313</v>
      </c>
      <c r="B486" s="156"/>
      <c r="C486" s="156"/>
      <c r="D486" s="156"/>
      <c r="E486" s="156"/>
      <c r="F486" s="156"/>
      <c r="G486" s="156"/>
      <c r="H486" s="156"/>
    </row>
    <row r="487" spans="1:8">
      <c r="C487" s="152"/>
      <c r="D487" s="151"/>
      <c r="E487" s="151"/>
      <c r="F487" s="151"/>
      <c r="G487" s="152"/>
      <c r="H487" s="153"/>
    </row>
    <row r="488" spans="1:8">
      <c r="C488" s="152"/>
      <c r="D488" s="151"/>
      <c r="E488" s="151"/>
      <c r="F488" s="151"/>
      <c r="G488" s="152"/>
      <c r="H488" s="153"/>
    </row>
    <row r="489" spans="1:8">
      <c r="C489" s="152"/>
      <c r="D489" s="151"/>
      <c r="E489" s="151"/>
      <c r="F489" s="151"/>
      <c r="G489" s="152"/>
      <c r="H489" s="153"/>
    </row>
  </sheetData>
  <mergeCells count="478">
    <mergeCell ref="G130:G131"/>
    <mergeCell ref="H130:H131"/>
    <mergeCell ref="G133:G134"/>
    <mergeCell ref="H133:H134"/>
    <mergeCell ref="G136:G137"/>
    <mergeCell ref="H136:H137"/>
    <mergeCell ref="C295:C296"/>
    <mergeCell ref="D295:F296"/>
    <mergeCell ref="G295:G296"/>
    <mergeCell ref="D244:F247"/>
    <mergeCell ref="C289:H289"/>
    <mergeCell ref="C290:H290"/>
    <mergeCell ref="C291:C292"/>
    <mergeCell ref="D291:F292"/>
    <mergeCell ref="H287:H288"/>
    <mergeCell ref="H291:H292"/>
    <mergeCell ref="C294:H294"/>
    <mergeCell ref="D279:F280"/>
    <mergeCell ref="C278:H278"/>
    <mergeCell ref="C194:H194"/>
    <mergeCell ref="H191:H193"/>
    <mergeCell ref="H256:H257"/>
    <mergeCell ref="D188:F190"/>
    <mergeCell ref="G420:G421"/>
    <mergeCell ref="H420:H421"/>
    <mergeCell ref="C395:H395"/>
    <mergeCell ref="C396:C397"/>
    <mergeCell ref="D396:F397"/>
    <mergeCell ref="G396:G397"/>
    <mergeCell ref="H396:H397"/>
    <mergeCell ref="H416:H417"/>
    <mergeCell ref="C400:C401"/>
    <mergeCell ref="D400:F401"/>
    <mergeCell ref="G400:G401"/>
    <mergeCell ref="H400:H401"/>
    <mergeCell ref="C402:C403"/>
    <mergeCell ref="D402:F403"/>
    <mergeCell ref="G402:G403"/>
    <mergeCell ref="H402:H403"/>
    <mergeCell ref="C404:C405"/>
    <mergeCell ref="D404:F405"/>
    <mergeCell ref="G404:G405"/>
    <mergeCell ref="H404:H405"/>
    <mergeCell ref="C413:H413"/>
    <mergeCell ref="G469:G470"/>
    <mergeCell ref="H469:H470"/>
    <mergeCell ref="C471:C472"/>
    <mergeCell ref="D471:F472"/>
    <mergeCell ref="G471:G472"/>
    <mergeCell ref="G455:G456"/>
    <mergeCell ref="H455:H456"/>
    <mergeCell ref="C457:C458"/>
    <mergeCell ref="D457:F458"/>
    <mergeCell ref="G457:G458"/>
    <mergeCell ref="H457:H458"/>
    <mergeCell ref="C459:C460"/>
    <mergeCell ref="D459:F460"/>
    <mergeCell ref="G459:G460"/>
    <mergeCell ref="H459:H460"/>
    <mergeCell ref="C455:C456"/>
    <mergeCell ref="D455:F456"/>
    <mergeCell ref="C461:C462"/>
    <mergeCell ref="D461:F462"/>
    <mergeCell ref="G461:G462"/>
    <mergeCell ref="H461:H462"/>
    <mergeCell ref="C416:C417"/>
    <mergeCell ref="D416:F417"/>
    <mergeCell ref="G416:G417"/>
    <mergeCell ref="G467:G468"/>
    <mergeCell ref="H467:H468"/>
    <mergeCell ref="C466:H466"/>
    <mergeCell ref="C467:C468"/>
    <mergeCell ref="D467:F468"/>
    <mergeCell ref="C438:H438"/>
    <mergeCell ref="C439:C440"/>
    <mergeCell ref="D439:F440"/>
    <mergeCell ref="G439:G440"/>
    <mergeCell ref="H439:H440"/>
    <mergeCell ref="C441:C442"/>
    <mergeCell ref="D441:F442"/>
    <mergeCell ref="G441:G442"/>
    <mergeCell ref="H441:H442"/>
    <mergeCell ref="C418:C419"/>
    <mergeCell ref="D418:F419"/>
    <mergeCell ref="G418:G419"/>
    <mergeCell ref="C454:H454"/>
    <mergeCell ref="H418:H419"/>
    <mergeCell ref="C420:C421"/>
    <mergeCell ref="D420:F421"/>
    <mergeCell ref="D388:F389"/>
    <mergeCell ref="G388:G389"/>
    <mergeCell ref="H388:H389"/>
    <mergeCell ref="C383:H383"/>
    <mergeCell ref="C384:C385"/>
    <mergeCell ref="C414:C415"/>
    <mergeCell ref="D414:F415"/>
    <mergeCell ref="G414:G415"/>
    <mergeCell ref="H414:H415"/>
    <mergeCell ref="C398:C399"/>
    <mergeCell ref="D398:F399"/>
    <mergeCell ref="G398:G399"/>
    <mergeCell ref="H398:H399"/>
    <mergeCell ref="C406:C407"/>
    <mergeCell ref="D406:F407"/>
    <mergeCell ref="G406:G407"/>
    <mergeCell ref="H406:H407"/>
    <mergeCell ref="C408:C409"/>
    <mergeCell ref="D408:F409"/>
    <mergeCell ref="G408:G409"/>
    <mergeCell ref="H408:H409"/>
    <mergeCell ref="G337:G338"/>
    <mergeCell ref="G339:G340"/>
    <mergeCell ref="C333:C336"/>
    <mergeCell ref="H333:H334"/>
    <mergeCell ref="H344:H345"/>
    <mergeCell ref="C390:C392"/>
    <mergeCell ref="D390:F392"/>
    <mergeCell ref="G390:G391"/>
    <mergeCell ref="H390:H391"/>
    <mergeCell ref="G362:G363"/>
    <mergeCell ref="D352:F355"/>
    <mergeCell ref="G352:G353"/>
    <mergeCell ref="G354:G355"/>
    <mergeCell ref="H352:H353"/>
    <mergeCell ref="H354:H355"/>
    <mergeCell ref="H356:H357"/>
    <mergeCell ref="H358:H359"/>
    <mergeCell ref="C364:C367"/>
    <mergeCell ref="D364:F367"/>
    <mergeCell ref="G364:G365"/>
    <mergeCell ref="H364:H365"/>
    <mergeCell ref="G366:G367"/>
    <mergeCell ref="H366:H367"/>
    <mergeCell ref="C388:C389"/>
    <mergeCell ref="C346:C347"/>
    <mergeCell ref="D346:F347"/>
    <mergeCell ref="C344:C345"/>
    <mergeCell ref="C351:H351"/>
    <mergeCell ref="C352:C355"/>
    <mergeCell ref="D344:F345"/>
    <mergeCell ref="G344:G345"/>
    <mergeCell ref="C360:C363"/>
    <mergeCell ref="D360:F363"/>
    <mergeCell ref="G360:G361"/>
    <mergeCell ref="C41:H41"/>
    <mergeCell ref="C42:C46"/>
    <mergeCell ref="D42:F46"/>
    <mergeCell ref="C150:H150"/>
    <mergeCell ref="C151:C153"/>
    <mergeCell ref="D151:F153"/>
    <mergeCell ref="C136:C138"/>
    <mergeCell ref="G119:G120"/>
    <mergeCell ref="G42:G46"/>
    <mergeCell ref="C70:C72"/>
    <mergeCell ref="D70:F72"/>
    <mergeCell ref="G71:G72"/>
    <mergeCell ref="H71:H72"/>
    <mergeCell ref="H42:H46"/>
    <mergeCell ref="G99:G100"/>
    <mergeCell ref="G86:G87"/>
    <mergeCell ref="H86:H87"/>
    <mergeCell ref="H88:H89"/>
    <mergeCell ref="C86:C90"/>
    <mergeCell ref="D86:F90"/>
    <mergeCell ref="D115:F115"/>
    <mergeCell ref="G92:G93"/>
    <mergeCell ref="G151:G152"/>
    <mergeCell ref="H151:H152"/>
    <mergeCell ref="A13:B13"/>
    <mergeCell ref="C32:H32"/>
    <mergeCell ref="C33:C37"/>
    <mergeCell ref="D33:F37"/>
    <mergeCell ref="G33:G37"/>
    <mergeCell ref="H33:H37"/>
    <mergeCell ref="C16:C18"/>
    <mergeCell ref="D16:F18"/>
    <mergeCell ref="A23:B31"/>
    <mergeCell ref="A22:B22"/>
    <mergeCell ref="A15:B15"/>
    <mergeCell ref="A32:B32"/>
    <mergeCell ref="D13:F13"/>
    <mergeCell ref="G23:G25"/>
    <mergeCell ref="G26:G28"/>
    <mergeCell ref="H23:H25"/>
    <mergeCell ref="C22:H22"/>
    <mergeCell ref="A16:B18"/>
    <mergeCell ref="C15:H15"/>
    <mergeCell ref="H26:H28"/>
    <mergeCell ref="C23:C28"/>
    <mergeCell ref="D23:F28"/>
    <mergeCell ref="A41:B41"/>
    <mergeCell ref="D61:F61"/>
    <mergeCell ref="C63:H63"/>
    <mergeCell ref="H65:H66"/>
    <mergeCell ref="D64:F66"/>
    <mergeCell ref="H68:H69"/>
    <mergeCell ref="D82:F85"/>
    <mergeCell ref="C81:H81"/>
    <mergeCell ref="G83:G84"/>
    <mergeCell ref="C67:C69"/>
    <mergeCell ref="D67:F69"/>
    <mergeCell ref="G68:G69"/>
    <mergeCell ref="H83:H84"/>
    <mergeCell ref="C76:C78"/>
    <mergeCell ref="D76:F78"/>
    <mergeCell ref="G77:G78"/>
    <mergeCell ref="H77:H78"/>
    <mergeCell ref="C73:C75"/>
    <mergeCell ref="D73:F75"/>
    <mergeCell ref="G74:G75"/>
    <mergeCell ref="H74:H75"/>
    <mergeCell ref="C82:C85"/>
    <mergeCell ref="G65:G66"/>
    <mergeCell ref="C64:C66"/>
    <mergeCell ref="G97:G98"/>
    <mergeCell ref="H94:H95"/>
    <mergeCell ref="C96:C100"/>
    <mergeCell ref="D96:F100"/>
    <mergeCell ref="G88:G89"/>
    <mergeCell ref="G94:G95"/>
    <mergeCell ref="D101:F102"/>
    <mergeCell ref="C101:C102"/>
    <mergeCell ref="C104:H104"/>
    <mergeCell ref="G175:G177"/>
    <mergeCell ref="D181:F183"/>
    <mergeCell ref="D184:F186"/>
    <mergeCell ref="G333:G334"/>
    <mergeCell ref="D226:F229"/>
    <mergeCell ref="C234:C237"/>
    <mergeCell ref="D234:F237"/>
    <mergeCell ref="G244:G245"/>
    <mergeCell ref="G246:G247"/>
    <mergeCell ref="C248:H248"/>
    <mergeCell ref="C249:C252"/>
    <mergeCell ref="H228:H229"/>
    <mergeCell ref="H226:H227"/>
    <mergeCell ref="H230:H231"/>
    <mergeCell ref="H232:H233"/>
    <mergeCell ref="H234:H235"/>
    <mergeCell ref="H236:H237"/>
    <mergeCell ref="H238:H239"/>
    <mergeCell ref="G230:G231"/>
    <mergeCell ref="G291:G292"/>
    <mergeCell ref="C282:H282"/>
    <mergeCell ref="C283:C284"/>
    <mergeCell ref="C332:H332"/>
    <mergeCell ref="H301:H302"/>
    <mergeCell ref="G283:G284"/>
    <mergeCell ref="C253:H253"/>
    <mergeCell ref="C254:C257"/>
    <mergeCell ref="D254:F257"/>
    <mergeCell ref="H198:H200"/>
    <mergeCell ref="C198:C200"/>
    <mergeCell ref="D198:F200"/>
    <mergeCell ref="H205:H207"/>
    <mergeCell ref="G202:G204"/>
    <mergeCell ref="H202:H204"/>
    <mergeCell ref="C201:H201"/>
    <mergeCell ref="D202:F204"/>
    <mergeCell ref="D223:F223"/>
    <mergeCell ref="H279:H280"/>
    <mergeCell ref="C244:C247"/>
    <mergeCell ref="H244:H245"/>
    <mergeCell ref="H246:H247"/>
    <mergeCell ref="H249:H250"/>
    <mergeCell ref="D330:F330"/>
    <mergeCell ref="C285:H285"/>
    <mergeCell ref="C286:H286"/>
    <mergeCell ref="G254:G255"/>
    <mergeCell ref="G256:G257"/>
    <mergeCell ref="C287:C288"/>
    <mergeCell ref="D287:F288"/>
    <mergeCell ref="C225:H225"/>
    <mergeCell ref="C226:C229"/>
    <mergeCell ref="C281:H281"/>
    <mergeCell ref="H254:H255"/>
    <mergeCell ref="H283:H284"/>
    <mergeCell ref="G234:G235"/>
    <mergeCell ref="G279:G280"/>
    <mergeCell ref="C300:H300"/>
    <mergeCell ref="C301:C302"/>
    <mergeCell ref="D301:F302"/>
    <mergeCell ref="G301:G302"/>
    <mergeCell ref="C238:C241"/>
    <mergeCell ref="D238:F241"/>
    <mergeCell ref="G226:G227"/>
    <mergeCell ref="H240:H241"/>
    <mergeCell ref="G236:G237"/>
    <mergeCell ref="C279:C280"/>
    <mergeCell ref="C118:C120"/>
    <mergeCell ref="D118:F120"/>
    <mergeCell ref="D121:F123"/>
    <mergeCell ref="G184:G186"/>
    <mergeCell ref="H119:H120"/>
    <mergeCell ref="C121:C123"/>
    <mergeCell ref="H92:H93"/>
    <mergeCell ref="H97:H98"/>
    <mergeCell ref="C124:C126"/>
    <mergeCell ref="D124:F126"/>
    <mergeCell ref="G125:G126"/>
    <mergeCell ref="H125:H126"/>
    <mergeCell ref="D130:F132"/>
    <mergeCell ref="H99:H100"/>
    <mergeCell ref="D91:F95"/>
    <mergeCell ref="C91:C95"/>
    <mergeCell ref="C117:H117"/>
    <mergeCell ref="G139:G141"/>
    <mergeCell ref="G142:G144"/>
    <mergeCell ref="G145:G147"/>
    <mergeCell ref="H139:H141"/>
    <mergeCell ref="H142:H144"/>
    <mergeCell ref="D172:F174"/>
    <mergeCell ref="D154:F156"/>
    <mergeCell ref="H122:H123"/>
    <mergeCell ref="D169:F169"/>
    <mergeCell ref="D136:F138"/>
    <mergeCell ref="C213:H213"/>
    <mergeCell ref="C130:C132"/>
    <mergeCell ref="C195:C197"/>
    <mergeCell ref="C208:C210"/>
    <mergeCell ref="D208:F210"/>
    <mergeCell ref="C154:C156"/>
    <mergeCell ref="D195:F197"/>
    <mergeCell ref="C129:H129"/>
    <mergeCell ref="G122:G123"/>
    <mergeCell ref="D175:F177"/>
    <mergeCell ref="G178:G180"/>
    <mergeCell ref="G195:G197"/>
    <mergeCell ref="H178:H180"/>
    <mergeCell ref="G154:G155"/>
    <mergeCell ref="H154:H155"/>
    <mergeCell ref="H145:H147"/>
    <mergeCell ref="G172:G174"/>
    <mergeCell ref="C187:H187"/>
    <mergeCell ref="G181:G183"/>
    <mergeCell ref="C205:C207"/>
    <mergeCell ref="D205:F207"/>
    <mergeCell ref="C133:C135"/>
    <mergeCell ref="D133:F135"/>
    <mergeCell ref="C191:C193"/>
    <mergeCell ref="D191:F193"/>
    <mergeCell ref="G191:G193"/>
    <mergeCell ref="C184:C186"/>
    <mergeCell ref="D178:F180"/>
    <mergeCell ref="C139:C141"/>
    <mergeCell ref="D139:F141"/>
    <mergeCell ref="C142:C144"/>
    <mergeCell ref="D142:F144"/>
    <mergeCell ref="C145:C147"/>
    <mergeCell ref="D145:F147"/>
    <mergeCell ref="C181:C183"/>
    <mergeCell ref="C171:H171"/>
    <mergeCell ref="C175:C177"/>
    <mergeCell ref="C172:C174"/>
    <mergeCell ref="H172:H174"/>
    <mergeCell ref="H175:H177"/>
    <mergeCell ref="C178:C180"/>
    <mergeCell ref="H181:H183"/>
    <mergeCell ref="H184:H186"/>
    <mergeCell ref="C188:C190"/>
    <mergeCell ref="G188:G190"/>
    <mergeCell ref="H195:H197"/>
    <mergeCell ref="H188:H190"/>
    <mergeCell ref="G208:G210"/>
    <mergeCell ref="H208:H210"/>
    <mergeCell ref="G287:G288"/>
    <mergeCell ref="G228:G229"/>
    <mergeCell ref="H295:H296"/>
    <mergeCell ref="C297:H297"/>
    <mergeCell ref="C243:H243"/>
    <mergeCell ref="D249:F252"/>
    <mergeCell ref="G249:G250"/>
    <mergeCell ref="G251:G252"/>
    <mergeCell ref="G232:G233"/>
    <mergeCell ref="D276:F276"/>
    <mergeCell ref="C267:H267"/>
    <mergeCell ref="C230:C233"/>
    <mergeCell ref="D230:F233"/>
    <mergeCell ref="G240:G241"/>
    <mergeCell ref="G205:G207"/>
    <mergeCell ref="C293:H293"/>
    <mergeCell ref="G238:G239"/>
    <mergeCell ref="G198:G200"/>
    <mergeCell ref="C202:C204"/>
    <mergeCell ref="D283:F284"/>
    <mergeCell ref="D384:F385"/>
    <mergeCell ref="G384:G385"/>
    <mergeCell ref="H384:H385"/>
    <mergeCell ref="C386:C387"/>
    <mergeCell ref="D386:F387"/>
    <mergeCell ref="G386:G387"/>
    <mergeCell ref="H386:H387"/>
    <mergeCell ref="C374:H374"/>
    <mergeCell ref="G335:G336"/>
    <mergeCell ref="C337:C340"/>
    <mergeCell ref="D337:F340"/>
    <mergeCell ref="C356:C359"/>
    <mergeCell ref="D356:F359"/>
    <mergeCell ref="G356:G357"/>
    <mergeCell ref="G358:G359"/>
    <mergeCell ref="G346:G347"/>
    <mergeCell ref="H346:H347"/>
    <mergeCell ref="C343:H343"/>
    <mergeCell ref="D333:F336"/>
    <mergeCell ref="H360:H361"/>
    <mergeCell ref="H362:H363"/>
    <mergeCell ref="H335:H336"/>
    <mergeCell ref="H337:H338"/>
    <mergeCell ref="H339:H340"/>
    <mergeCell ref="H475:H476"/>
    <mergeCell ref="C473:C474"/>
    <mergeCell ref="D473:F474"/>
    <mergeCell ref="G473:G474"/>
    <mergeCell ref="H473:H474"/>
    <mergeCell ref="C422:C423"/>
    <mergeCell ref="D422:F423"/>
    <mergeCell ref="G422:G423"/>
    <mergeCell ref="H422:H423"/>
    <mergeCell ref="C447:C448"/>
    <mergeCell ref="D447:F448"/>
    <mergeCell ref="G447:G448"/>
    <mergeCell ref="H447:H448"/>
    <mergeCell ref="C443:C444"/>
    <mergeCell ref="D443:F444"/>
    <mergeCell ref="G443:G444"/>
    <mergeCell ref="H443:H444"/>
    <mergeCell ref="C445:C446"/>
    <mergeCell ref="D445:F446"/>
    <mergeCell ref="G445:G446"/>
    <mergeCell ref="H445:H446"/>
    <mergeCell ref="C451:C452"/>
    <mergeCell ref="C469:C470"/>
    <mergeCell ref="D469:F470"/>
    <mergeCell ref="H483:H484"/>
    <mergeCell ref="D451:F452"/>
    <mergeCell ref="G451:G452"/>
    <mergeCell ref="H451:H452"/>
    <mergeCell ref="C477:C478"/>
    <mergeCell ref="D477:F478"/>
    <mergeCell ref="G477:G478"/>
    <mergeCell ref="C449:C450"/>
    <mergeCell ref="D449:F450"/>
    <mergeCell ref="G449:G450"/>
    <mergeCell ref="H449:H450"/>
    <mergeCell ref="H477:H478"/>
    <mergeCell ref="C479:C480"/>
    <mergeCell ref="D479:F480"/>
    <mergeCell ref="G479:G480"/>
    <mergeCell ref="H479:H480"/>
    <mergeCell ref="C463:C464"/>
    <mergeCell ref="D463:F464"/>
    <mergeCell ref="G463:G464"/>
    <mergeCell ref="H463:H464"/>
    <mergeCell ref="H471:H472"/>
    <mergeCell ref="C475:C476"/>
    <mergeCell ref="D475:F476"/>
    <mergeCell ref="G475:G476"/>
    <mergeCell ref="A486:H486"/>
    <mergeCell ref="G17:G18"/>
    <mergeCell ref="H17:H18"/>
    <mergeCell ref="A105:H105"/>
    <mergeCell ref="A160:H160"/>
    <mergeCell ref="A215:H215"/>
    <mergeCell ref="A269:H269"/>
    <mergeCell ref="A322:H322"/>
    <mergeCell ref="A375:H375"/>
    <mergeCell ref="A430:H430"/>
    <mergeCell ref="C481:C482"/>
    <mergeCell ref="D481:F482"/>
    <mergeCell ref="G481:G482"/>
    <mergeCell ref="H481:H482"/>
    <mergeCell ref="C483:C484"/>
    <mergeCell ref="D483:F484"/>
    <mergeCell ref="G483:G484"/>
    <mergeCell ref="C487:C489"/>
    <mergeCell ref="D487:F489"/>
    <mergeCell ref="G487:G489"/>
    <mergeCell ref="H487:H489"/>
  </mergeCells>
  <pageMargins left="0.25" right="0.1388888888888889" top="1.2626262626262626E-2" bottom="7.575757575757576E-2" header="0.3" footer="0.3"/>
  <pageSetup paperSize="9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9FEB-0252-704A-9325-53A7BD9C7CBF}">
  <dimension ref="A1:N136"/>
  <sheetViews>
    <sheetView zoomScale="124" zoomScaleNormal="120" zoomScalePageLayoutView="56" workbookViewId="0">
      <selection activeCell="D11" sqref="D11"/>
    </sheetView>
  </sheetViews>
  <sheetFormatPr baseColWidth="10" defaultColWidth="11.5" defaultRowHeight="15"/>
  <cols>
    <col min="1" max="1" width="12.1640625" style="39" customWidth="1"/>
    <col min="2" max="2" width="58.33203125" style="38" bestFit="1" customWidth="1"/>
    <col min="3" max="3" width="30" style="38" bestFit="1" customWidth="1"/>
    <col min="4" max="4" width="17.1640625" style="79" bestFit="1" customWidth="1"/>
    <col min="5" max="8" width="10.6640625" style="38" bestFit="1" customWidth="1"/>
    <col min="9" max="10" width="10.6640625" style="38" customWidth="1"/>
    <col min="11" max="12" width="10.6640625" style="38" bestFit="1" customWidth="1"/>
  </cols>
  <sheetData>
    <row r="1" spans="1:14">
      <c r="A1" s="47"/>
      <c r="B1" s="48"/>
      <c r="C1" s="48"/>
      <c r="D1" s="75"/>
      <c r="E1" s="48"/>
      <c r="F1" s="48"/>
      <c r="G1" s="48"/>
      <c r="H1" s="48"/>
      <c r="I1" s="48"/>
      <c r="J1" s="48"/>
      <c r="K1" s="48"/>
      <c r="L1" s="48"/>
    </row>
    <row r="2" spans="1:14" ht="23">
      <c r="A2" s="47"/>
      <c r="B2" s="48"/>
      <c r="C2" s="199" t="s">
        <v>280</v>
      </c>
      <c r="D2" s="199"/>
      <c r="E2" s="199"/>
      <c r="F2" s="199"/>
      <c r="G2" s="199"/>
      <c r="H2" s="199"/>
      <c r="I2" s="199"/>
      <c r="J2" s="199"/>
      <c r="K2" s="199"/>
      <c r="L2" s="199"/>
      <c r="M2" s="49"/>
    </row>
    <row r="3" spans="1:14" ht="14" customHeight="1">
      <c r="A3" s="47"/>
      <c r="B3" s="48"/>
      <c r="C3" s="70"/>
      <c r="D3" s="76"/>
      <c r="E3" s="70"/>
      <c r="F3" s="70"/>
      <c r="G3" s="70"/>
      <c r="H3" s="70"/>
      <c r="I3" s="70"/>
      <c r="J3" s="70"/>
      <c r="K3" s="70"/>
      <c r="L3" s="70"/>
      <c r="M3" s="49"/>
    </row>
    <row r="4" spans="1:14" ht="15" customHeight="1">
      <c r="A4" s="47"/>
      <c r="B4" s="48"/>
      <c r="C4" s="201" t="s">
        <v>0</v>
      </c>
      <c r="D4" s="201"/>
      <c r="E4" s="201"/>
      <c r="F4" s="201"/>
      <c r="G4" s="201"/>
      <c r="H4" s="201"/>
      <c r="I4" s="201"/>
      <c r="J4" s="201"/>
      <c r="K4" s="201"/>
      <c r="L4" s="54"/>
    </row>
    <row r="5" spans="1:14" ht="15" customHeight="1">
      <c r="A5" s="47"/>
      <c r="B5" s="48"/>
      <c r="C5" s="202" t="s">
        <v>205</v>
      </c>
      <c r="D5" s="202"/>
      <c r="E5" s="202"/>
      <c r="F5" s="202"/>
      <c r="G5" s="202"/>
      <c r="H5" s="202"/>
      <c r="I5" s="72"/>
      <c r="J5" s="72"/>
      <c r="K5" s="55">
        <v>-0.04</v>
      </c>
      <c r="L5" s="53"/>
    </row>
    <row r="6" spans="1:14" ht="15" customHeight="1">
      <c r="A6" s="47"/>
      <c r="B6" s="48"/>
      <c r="C6" s="203" t="s">
        <v>206</v>
      </c>
      <c r="D6" s="203"/>
      <c r="E6" s="203"/>
      <c r="F6" s="203"/>
      <c r="G6" s="203"/>
      <c r="H6" s="203"/>
      <c r="I6" s="73"/>
      <c r="J6" s="73"/>
      <c r="K6" s="55">
        <v>-7.0000000000000007E-2</v>
      </c>
      <c r="L6" s="53"/>
    </row>
    <row r="7" spans="1:14" ht="15" customHeight="1">
      <c r="A7" s="47"/>
      <c r="B7" s="48"/>
      <c r="C7" s="201" t="s">
        <v>3</v>
      </c>
      <c r="D7" s="201"/>
      <c r="E7" s="201"/>
      <c r="F7" s="201"/>
      <c r="G7" s="201"/>
      <c r="H7" s="201"/>
      <c r="I7" s="201"/>
      <c r="J7" s="201"/>
      <c r="K7" s="201"/>
      <c r="L7" s="54"/>
    </row>
    <row r="8" spans="1:14" ht="15" customHeight="1">
      <c r="A8" s="47"/>
      <c r="B8" s="48"/>
      <c r="C8" s="200" t="s">
        <v>293</v>
      </c>
      <c r="D8" s="200"/>
      <c r="E8" s="200"/>
      <c r="F8" s="200"/>
      <c r="G8" s="200"/>
      <c r="H8" s="200"/>
      <c r="I8" s="71"/>
      <c r="J8" s="71"/>
      <c r="K8" s="55">
        <v>-0.1</v>
      </c>
      <c r="L8" s="53"/>
    </row>
    <row r="9" spans="1:14" ht="15" customHeight="1">
      <c r="A9" s="47"/>
      <c r="B9" s="48"/>
      <c r="C9" s="200" t="s">
        <v>290</v>
      </c>
      <c r="D9" s="200"/>
      <c r="E9" s="200"/>
      <c r="F9" s="200"/>
      <c r="G9" s="200"/>
      <c r="H9" s="200"/>
      <c r="I9" s="71"/>
      <c r="J9" s="71"/>
      <c r="K9" s="55">
        <v>-0.15</v>
      </c>
      <c r="L9" s="53"/>
    </row>
    <row r="10" spans="1:14" ht="15" customHeight="1">
      <c r="A10" s="47"/>
      <c r="B10" s="48"/>
      <c r="C10" s="50"/>
      <c r="D10" s="77"/>
      <c r="E10" s="50"/>
      <c r="F10" s="50"/>
      <c r="G10" s="50"/>
      <c r="H10" s="50"/>
      <c r="I10" s="50"/>
      <c r="J10" s="50"/>
      <c r="K10" s="51"/>
      <c r="L10" s="52"/>
    </row>
    <row r="11" spans="1:14">
      <c r="A11" s="43" t="s">
        <v>6</v>
      </c>
      <c r="B11" s="44" t="s">
        <v>7</v>
      </c>
      <c r="C11" s="44" t="s">
        <v>8</v>
      </c>
      <c r="D11" s="78" t="s">
        <v>207</v>
      </c>
      <c r="E11" s="57">
        <v>-0.04</v>
      </c>
      <c r="F11" s="57">
        <v>-7.0000000000000007E-2</v>
      </c>
      <c r="G11" s="41">
        <v>-0.1</v>
      </c>
      <c r="H11" s="41">
        <v>-0.15</v>
      </c>
      <c r="I11" s="40">
        <v>-0.14000000000000001</v>
      </c>
      <c r="J11" s="40">
        <v>-0.19</v>
      </c>
      <c r="K11" s="42">
        <f>F11+G11</f>
        <v>-0.17</v>
      </c>
      <c r="L11" s="42">
        <f>F11+H11</f>
        <v>-0.22</v>
      </c>
    </row>
    <row r="12" spans="1:14">
      <c r="A12" s="45" t="s">
        <v>10</v>
      </c>
      <c r="B12" s="46" t="s">
        <v>14</v>
      </c>
      <c r="C12" s="46" t="s">
        <v>12</v>
      </c>
      <c r="D12" s="80">
        <v>11903.715200000001</v>
      </c>
      <c r="E12" s="104">
        <f>D12+(D12*$E$11)</f>
        <v>11427.566592000001</v>
      </c>
      <c r="F12" s="104">
        <f>D12+(D12*$F$11)</f>
        <v>11070.455136</v>
      </c>
      <c r="G12" s="105">
        <f>D12+(D12*$G$11)</f>
        <v>10713.34368</v>
      </c>
      <c r="H12" s="105">
        <f>D12+(D12*$H$11)</f>
        <v>10118.157920000001</v>
      </c>
      <c r="I12" s="106">
        <f>D12+(D12*$I$11)</f>
        <v>10237.195072</v>
      </c>
      <c r="J12" s="106">
        <f>D12+(D12*$J$11)</f>
        <v>9642.0093120000001</v>
      </c>
      <c r="K12" s="107">
        <f>D12+(D12*$K$11)</f>
        <v>9880.0836159999999</v>
      </c>
      <c r="L12" s="107">
        <f>D12+(D12*$L$11)</f>
        <v>9284.8978559999996</v>
      </c>
      <c r="N12" s="74"/>
    </row>
    <row r="13" spans="1:14">
      <c r="A13" s="45" t="s">
        <v>208</v>
      </c>
      <c r="B13" s="46" t="s">
        <v>14</v>
      </c>
      <c r="C13" s="46" t="s">
        <v>19</v>
      </c>
      <c r="D13" s="80">
        <v>4463.6175999999996</v>
      </c>
      <c r="E13" s="104">
        <f t="shared" ref="E13:E18" si="0">D13+(D13*$E$11)</f>
        <v>4285.0728959999997</v>
      </c>
      <c r="F13" s="104">
        <f t="shared" ref="F13:F76" si="1">D13+(D13*$F$11)</f>
        <v>4151.1643679999997</v>
      </c>
      <c r="G13" s="105">
        <f t="shared" ref="G13:G20" si="2">D13+(D13*$G$11)</f>
        <v>4017.2558399999998</v>
      </c>
      <c r="H13" s="105">
        <f t="shared" ref="H13:H76" si="3">D13+(D13*$H$11)</f>
        <v>3794.0749599999999</v>
      </c>
      <c r="I13" s="106">
        <f>D13+(D13*$I$11)</f>
        <v>3838.7111359999994</v>
      </c>
      <c r="J13" s="106">
        <f>D13+(D13*$J$11)</f>
        <v>3615.5302559999996</v>
      </c>
      <c r="K13" s="107">
        <f t="shared" ref="K13:K76" si="4">D13+(D13*$K$11)</f>
        <v>3704.8026079999995</v>
      </c>
      <c r="L13" s="107">
        <f t="shared" ref="L13:L35" si="5">D13+(D13*$L$11)</f>
        <v>3481.6217279999996</v>
      </c>
      <c r="N13" s="74"/>
    </row>
    <row r="14" spans="1:14">
      <c r="A14" s="45" t="s">
        <v>209</v>
      </c>
      <c r="B14" s="46" t="s">
        <v>14</v>
      </c>
      <c r="C14" s="46" t="s">
        <v>12</v>
      </c>
      <c r="D14" s="80">
        <v>9158.7392</v>
      </c>
      <c r="E14" s="104">
        <f t="shared" si="0"/>
        <v>8792.3896320000003</v>
      </c>
      <c r="F14" s="104">
        <f t="shared" si="1"/>
        <v>8517.6274560000002</v>
      </c>
      <c r="G14" s="105">
        <f t="shared" si="2"/>
        <v>8242.86528</v>
      </c>
      <c r="H14" s="105">
        <f t="shared" si="3"/>
        <v>7784.92832</v>
      </c>
      <c r="I14" s="106">
        <f>D14+(D14*$I$11)</f>
        <v>7876.5157120000003</v>
      </c>
      <c r="J14" s="106">
        <f>D14+(D14*$J$11)</f>
        <v>7418.5787519999994</v>
      </c>
      <c r="K14" s="107">
        <f t="shared" si="4"/>
        <v>7601.7535360000002</v>
      </c>
      <c r="L14" s="107">
        <f t="shared" si="5"/>
        <v>7143.8165760000002</v>
      </c>
      <c r="N14" s="74"/>
    </row>
    <row r="15" spans="1:14">
      <c r="A15" s="45" t="s">
        <v>17</v>
      </c>
      <c r="B15" s="46" t="s">
        <v>18</v>
      </c>
      <c r="C15" s="46" t="s">
        <v>19</v>
      </c>
      <c r="D15" s="80">
        <v>1682.2624000000001</v>
      </c>
      <c r="E15" s="104">
        <f t="shared" si="0"/>
        <v>1614.971904</v>
      </c>
      <c r="F15" s="104">
        <f t="shared" si="1"/>
        <v>1564.5040320000001</v>
      </c>
      <c r="G15" s="105">
        <f t="shared" si="2"/>
        <v>1514.0361600000001</v>
      </c>
      <c r="H15" s="105">
        <f t="shared" si="3"/>
        <v>1429.9230400000001</v>
      </c>
      <c r="I15" s="106">
        <f>D15+(D15*$I$11)</f>
        <v>1446.745664</v>
      </c>
      <c r="J15" s="106">
        <f t="shared" ref="J15:J76" si="6">D15+(D15*$J$11)</f>
        <v>1362.6325440000001</v>
      </c>
      <c r="K15" s="107">
        <f t="shared" si="4"/>
        <v>1396.2777920000001</v>
      </c>
      <c r="L15" s="107">
        <f t="shared" si="5"/>
        <v>1312.1646720000001</v>
      </c>
      <c r="N15" s="74"/>
    </row>
    <row r="16" spans="1:14">
      <c r="A16" s="45" t="s">
        <v>17</v>
      </c>
      <c r="B16" s="46" t="s">
        <v>18</v>
      </c>
      <c r="C16" s="46" t="s">
        <v>33</v>
      </c>
      <c r="D16" s="80">
        <v>4282.8240000000005</v>
      </c>
      <c r="E16" s="104">
        <f t="shared" si="0"/>
        <v>4111.5110400000003</v>
      </c>
      <c r="F16" s="104">
        <f t="shared" si="1"/>
        <v>3983.0263200000004</v>
      </c>
      <c r="G16" s="105">
        <f t="shared" si="2"/>
        <v>3854.5416000000005</v>
      </c>
      <c r="H16" s="105">
        <f t="shared" si="3"/>
        <v>3640.4004000000004</v>
      </c>
      <c r="I16" s="106">
        <f t="shared" ref="I16:I76" si="7">D16+(D16*$I$11)</f>
        <v>3683.2286400000003</v>
      </c>
      <c r="J16" s="106">
        <f t="shared" si="6"/>
        <v>3469.0874400000002</v>
      </c>
      <c r="K16" s="107">
        <f t="shared" si="4"/>
        <v>3554.7439200000003</v>
      </c>
      <c r="L16" s="107">
        <f t="shared" si="5"/>
        <v>3340.6027200000003</v>
      </c>
      <c r="N16" s="74"/>
    </row>
    <row r="17" spans="1:14">
      <c r="A17" s="45" t="s">
        <v>21</v>
      </c>
      <c r="B17" s="46" t="s">
        <v>22</v>
      </c>
      <c r="C17" s="46" t="s">
        <v>19</v>
      </c>
      <c r="D17" s="80">
        <v>1811.2432000000001</v>
      </c>
      <c r="E17" s="104">
        <f t="shared" si="0"/>
        <v>1738.7934720000001</v>
      </c>
      <c r="F17" s="104">
        <f t="shared" si="1"/>
        <v>1684.4561760000001</v>
      </c>
      <c r="G17" s="105">
        <f t="shared" si="2"/>
        <v>1630.11888</v>
      </c>
      <c r="H17" s="105">
        <f t="shared" si="3"/>
        <v>1539.55672</v>
      </c>
      <c r="I17" s="106">
        <f t="shared" si="7"/>
        <v>1557.6691520000002</v>
      </c>
      <c r="J17" s="106">
        <f t="shared" si="6"/>
        <v>1467.106992</v>
      </c>
      <c r="K17" s="107">
        <f t="shared" si="4"/>
        <v>1503.331856</v>
      </c>
      <c r="L17" s="107">
        <f t="shared" si="5"/>
        <v>1412.7696960000001</v>
      </c>
      <c r="N17" s="74"/>
    </row>
    <row r="18" spans="1:14">
      <c r="A18" s="45" t="s">
        <v>21</v>
      </c>
      <c r="B18" s="46" t="s">
        <v>22</v>
      </c>
      <c r="C18" s="46" t="s">
        <v>33</v>
      </c>
      <c r="D18" s="80">
        <v>4729.2960000000003</v>
      </c>
      <c r="E18" s="104">
        <f t="shared" si="0"/>
        <v>4540.1241600000003</v>
      </c>
      <c r="F18" s="104">
        <f t="shared" si="1"/>
        <v>4398.2452800000001</v>
      </c>
      <c r="G18" s="105">
        <f t="shared" si="2"/>
        <v>4256.3663999999999</v>
      </c>
      <c r="H18" s="105">
        <f t="shared" si="3"/>
        <v>4019.9016000000001</v>
      </c>
      <c r="I18" s="106">
        <f>D18+(D18*$I$11)</f>
        <v>4067.1945599999999</v>
      </c>
      <c r="J18" s="106">
        <f t="shared" si="6"/>
        <v>3830.7297600000002</v>
      </c>
      <c r="K18" s="107">
        <f t="shared" si="4"/>
        <v>3925.3156800000002</v>
      </c>
      <c r="L18" s="107">
        <f t="shared" si="5"/>
        <v>3688.85088</v>
      </c>
      <c r="N18" s="74"/>
    </row>
    <row r="19" spans="1:14">
      <c r="A19" s="45" t="s">
        <v>23</v>
      </c>
      <c r="B19" s="46" t="s">
        <v>24</v>
      </c>
      <c r="C19" s="46" t="s">
        <v>19</v>
      </c>
      <c r="D19" s="80">
        <v>1750.6112000000001</v>
      </c>
      <c r="E19" s="104">
        <f t="shared" ref="E19:E76" si="8">D19+(D19*$E$11)</f>
        <v>1680.5867520000002</v>
      </c>
      <c r="F19" s="104">
        <f t="shared" si="1"/>
        <v>1628.0684160000001</v>
      </c>
      <c r="G19" s="105">
        <f t="shared" si="2"/>
        <v>1575.55008</v>
      </c>
      <c r="H19" s="105">
        <f t="shared" si="3"/>
        <v>1488.0195200000001</v>
      </c>
      <c r="I19" s="106">
        <f t="shared" si="7"/>
        <v>1505.5256320000001</v>
      </c>
      <c r="J19" s="106">
        <f t="shared" si="6"/>
        <v>1417.9950720000002</v>
      </c>
      <c r="K19" s="107">
        <f t="shared" si="4"/>
        <v>1453.007296</v>
      </c>
      <c r="L19" s="107">
        <f t="shared" si="5"/>
        <v>1365.4767360000001</v>
      </c>
      <c r="N19" s="74"/>
    </row>
    <row r="20" spans="1:14">
      <c r="A20" s="45" t="s">
        <v>23</v>
      </c>
      <c r="B20" s="46" t="s">
        <v>24</v>
      </c>
      <c r="C20" s="46" t="s">
        <v>33</v>
      </c>
      <c r="D20" s="80">
        <v>4729.2960000000003</v>
      </c>
      <c r="E20" s="104">
        <f t="shared" si="8"/>
        <v>4540.1241600000003</v>
      </c>
      <c r="F20" s="104">
        <f t="shared" si="1"/>
        <v>4398.2452800000001</v>
      </c>
      <c r="G20" s="105">
        <f t="shared" si="2"/>
        <v>4256.3663999999999</v>
      </c>
      <c r="H20" s="105">
        <f t="shared" si="3"/>
        <v>4019.9016000000001</v>
      </c>
      <c r="I20" s="106">
        <f t="shared" si="7"/>
        <v>4067.1945599999999</v>
      </c>
      <c r="J20" s="106">
        <f t="shared" si="6"/>
        <v>3830.7297600000002</v>
      </c>
      <c r="K20" s="107">
        <f t="shared" si="4"/>
        <v>3925.3156800000002</v>
      </c>
      <c r="L20" s="107">
        <f t="shared" si="5"/>
        <v>3688.85088</v>
      </c>
      <c r="N20" s="74"/>
    </row>
    <row r="21" spans="1:14">
      <c r="A21" s="45" t="s">
        <v>25</v>
      </c>
      <c r="B21" s="46" t="s">
        <v>26</v>
      </c>
      <c r="C21" s="46" t="s">
        <v>19</v>
      </c>
      <c r="D21" s="80">
        <v>2044.952</v>
      </c>
      <c r="E21" s="104">
        <f t="shared" si="8"/>
        <v>1963.15392</v>
      </c>
      <c r="F21" s="104">
        <f t="shared" si="1"/>
        <v>1901.8053600000001</v>
      </c>
      <c r="G21" s="105">
        <f t="shared" ref="G21:G76" si="9">D21+(D21*$G$11)</f>
        <v>1840.4567999999999</v>
      </c>
      <c r="H21" s="105">
        <f t="shared" si="3"/>
        <v>1738.2092</v>
      </c>
      <c r="I21" s="106">
        <f t="shared" si="7"/>
        <v>1758.6587199999999</v>
      </c>
      <c r="J21" s="106">
        <f t="shared" si="6"/>
        <v>1656.41112</v>
      </c>
      <c r="K21" s="107">
        <f t="shared" si="4"/>
        <v>1697.31016</v>
      </c>
      <c r="L21" s="107">
        <f t="shared" si="5"/>
        <v>1595.0625600000001</v>
      </c>
      <c r="N21" s="74"/>
    </row>
    <row r="22" spans="1:14">
      <c r="A22" s="45" t="s">
        <v>25</v>
      </c>
      <c r="B22" s="46" t="s">
        <v>26</v>
      </c>
      <c r="C22" s="46" t="s">
        <v>33</v>
      </c>
      <c r="D22" s="80">
        <v>5763.3472000000002</v>
      </c>
      <c r="E22" s="104">
        <f t="shared" si="8"/>
        <v>5532.8133120000002</v>
      </c>
      <c r="F22" s="104">
        <f t="shared" si="1"/>
        <v>5359.9128959999998</v>
      </c>
      <c r="G22" s="105">
        <f t="shared" si="9"/>
        <v>5187.0124800000003</v>
      </c>
      <c r="H22" s="105">
        <f t="shared" si="3"/>
        <v>4898.84512</v>
      </c>
      <c r="I22" s="106">
        <f t="shared" si="7"/>
        <v>4956.4785920000004</v>
      </c>
      <c r="J22" s="106">
        <f t="shared" si="6"/>
        <v>4668.311232</v>
      </c>
      <c r="K22" s="107">
        <f t="shared" si="4"/>
        <v>4783.578176</v>
      </c>
      <c r="L22" s="107">
        <f t="shared" si="5"/>
        <v>4495.4108159999996</v>
      </c>
      <c r="N22" s="74"/>
    </row>
    <row r="23" spans="1:14">
      <c r="A23" s="45" t="s">
        <v>27</v>
      </c>
      <c r="B23" s="46" t="s">
        <v>28</v>
      </c>
      <c r="C23" s="46" t="s">
        <v>19</v>
      </c>
      <c r="D23" s="80">
        <v>3236.6464000000001</v>
      </c>
      <c r="E23" s="104">
        <f t="shared" si="8"/>
        <v>3107.1805440000003</v>
      </c>
      <c r="F23" s="104">
        <f t="shared" si="1"/>
        <v>3010.0811520000002</v>
      </c>
      <c r="G23" s="105">
        <f t="shared" si="9"/>
        <v>2912.9817600000001</v>
      </c>
      <c r="H23" s="105">
        <f t="shared" si="3"/>
        <v>2751.1494400000001</v>
      </c>
      <c r="I23" s="106">
        <f t="shared" si="7"/>
        <v>2783.5159039999999</v>
      </c>
      <c r="J23" s="106">
        <f t="shared" si="6"/>
        <v>2621.6835840000003</v>
      </c>
      <c r="K23" s="107">
        <f t="shared" si="4"/>
        <v>2686.4165119999998</v>
      </c>
      <c r="L23" s="107">
        <f t="shared" si="5"/>
        <v>2524.5841920000003</v>
      </c>
      <c r="N23" s="74"/>
    </row>
    <row r="24" spans="1:14">
      <c r="A24" s="45" t="s">
        <v>27</v>
      </c>
      <c r="B24" s="46" t="s">
        <v>28</v>
      </c>
      <c r="C24" s="46" t="s">
        <v>42</v>
      </c>
      <c r="D24" s="80">
        <v>8955.8976000000002</v>
      </c>
      <c r="E24" s="104">
        <f t="shared" si="8"/>
        <v>8597.661696000001</v>
      </c>
      <c r="F24" s="104">
        <f t="shared" si="1"/>
        <v>8328.9847680000003</v>
      </c>
      <c r="G24" s="105">
        <f t="shared" si="9"/>
        <v>8060.3078400000004</v>
      </c>
      <c r="H24" s="105">
        <f t="shared" si="3"/>
        <v>7612.51296</v>
      </c>
      <c r="I24" s="106">
        <f t="shared" si="7"/>
        <v>7702.0719360000003</v>
      </c>
      <c r="J24" s="106">
        <f t="shared" si="6"/>
        <v>7254.2770559999999</v>
      </c>
      <c r="K24" s="107">
        <f t="shared" si="4"/>
        <v>7433.3950080000004</v>
      </c>
      <c r="L24" s="107">
        <f t="shared" si="5"/>
        <v>6985.600128</v>
      </c>
      <c r="N24" s="74"/>
    </row>
    <row r="25" spans="1:14">
      <c r="A25" s="45" t="s">
        <v>30</v>
      </c>
      <c r="B25" s="46" t="s">
        <v>31</v>
      </c>
      <c r="C25" s="46" t="s">
        <v>19</v>
      </c>
      <c r="D25" s="80">
        <v>2252.2032000000004</v>
      </c>
      <c r="E25" s="104">
        <f t="shared" si="8"/>
        <v>2162.1150720000005</v>
      </c>
      <c r="F25" s="104">
        <f t="shared" si="1"/>
        <v>2094.5489760000005</v>
      </c>
      <c r="G25" s="105">
        <f t="shared" si="9"/>
        <v>2026.9828800000003</v>
      </c>
      <c r="H25" s="105">
        <f t="shared" si="3"/>
        <v>1914.3727200000003</v>
      </c>
      <c r="I25" s="106">
        <f t="shared" si="7"/>
        <v>1936.8947520000004</v>
      </c>
      <c r="J25" s="106">
        <f t="shared" si="6"/>
        <v>1824.2845920000004</v>
      </c>
      <c r="K25" s="107">
        <f t="shared" si="4"/>
        <v>1869.3286560000004</v>
      </c>
      <c r="L25" s="107">
        <f t="shared" si="5"/>
        <v>1756.7184960000004</v>
      </c>
      <c r="N25" s="74"/>
    </row>
    <row r="26" spans="1:14">
      <c r="A26" s="45" t="s">
        <v>30</v>
      </c>
      <c r="B26" s="46" t="s">
        <v>31</v>
      </c>
      <c r="C26" s="46" t="s">
        <v>32</v>
      </c>
      <c r="D26" s="80">
        <v>2267.34</v>
      </c>
      <c r="E26" s="104">
        <f t="shared" si="8"/>
        <v>2176.6464000000001</v>
      </c>
      <c r="F26" s="104">
        <f t="shared" si="1"/>
        <v>2108.6262000000002</v>
      </c>
      <c r="G26" s="105">
        <f t="shared" si="9"/>
        <v>2040.6060000000002</v>
      </c>
      <c r="H26" s="105">
        <f t="shared" si="3"/>
        <v>1927.239</v>
      </c>
      <c r="I26" s="106">
        <f t="shared" si="7"/>
        <v>1949.9124000000002</v>
      </c>
      <c r="J26" s="106">
        <f t="shared" si="6"/>
        <v>1836.5454</v>
      </c>
      <c r="K26" s="107">
        <f t="shared" si="4"/>
        <v>1881.8922000000002</v>
      </c>
      <c r="L26" s="107">
        <f t="shared" si="5"/>
        <v>1768.5252</v>
      </c>
      <c r="N26" s="74"/>
    </row>
    <row r="27" spans="1:14">
      <c r="A27" s="45" t="s">
        <v>30</v>
      </c>
      <c r="B27" s="46" t="s">
        <v>31</v>
      </c>
      <c r="C27" s="46" t="s">
        <v>33</v>
      </c>
      <c r="D27" s="80">
        <v>6614.4</v>
      </c>
      <c r="E27" s="104">
        <f t="shared" si="8"/>
        <v>6349.8239999999996</v>
      </c>
      <c r="F27" s="104">
        <f>D27+(D27*$F$11)</f>
        <v>6151.3919999999998</v>
      </c>
      <c r="G27" s="105">
        <f t="shared" si="9"/>
        <v>5952.9599999999991</v>
      </c>
      <c r="H27" s="105">
        <f t="shared" si="3"/>
        <v>5622.24</v>
      </c>
      <c r="I27" s="106">
        <f t="shared" si="7"/>
        <v>5688.384</v>
      </c>
      <c r="J27" s="106">
        <f t="shared" si="6"/>
        <v>5357.6639999999998</v>
      </c>
      <c r="K27" s="107">
        <f t="shared" si="4"/>
        <v>5489.9519999999993</v>
      </c>
      <c r="L27" s="107">
        <f t="shared" si="5"/>
        <v>5159.232</v>
      </c>
      <c r="N27" s="74"/>
    </row>
    <row r="28" spans="1:14">
      <c r="A28" s="45" t="s">
        <v>34</v>
      </c>
      <c r="B28" s="46" t="s">
        <v>35</v>
      </c>
      <c r="C28" s="46" t="s">
        <v>19</v>
      </c>
      <c r="D28" s="80">
        <v>2510.1648</v>
      </c>
      <c r="E28" s="104">
        <f t="shared" si="8"/>
        <v>2409.7582080000002</v>
      </c>
      <c r="F28" s="104">
        <f t="shared" si="1"/>
        <v>2334.4532639999998</v>
      </c>
      <c r="G28" s="105">
        <f>D28+(D28*$G$11)</f>
        <v>2259.1483200000002</v>
      </c>
      <c r="H28" s="105">
        <f t="shared" si="3"/>
        <v>2133.6400800000001</v>
      </c>
      <c r="I28" s="106">
        <f t="shared" si="7"/>
        <v>2158.741728</v>
      </c>
      <c r="J28" s="106">
        <f t="shared" si="6"/>
        <v>2033.2334880000001</v>
      </c>
      <c r="K28" s="107">
        <f t="shared" si="4"/>
        <v>2083.436784</v>
      </c>
      <c r="L28" s="107">
        <f t="shared" si="5"/>
        <v>1957.9285439999999</v>
      </c>
      <c r="N28" s="74"/>
    </row>
    <row r="29" spans="1:14">
      <c r="A29" s="45" t="s">
        <v>34</v>
      </c>
      <c r="B29" s="46" t="s">
        <v>35</v>
      </c>
      <c r="C29" s="46" t="s">
        <v>32</v>
      </c>
      <c r="D29" s="80">
        <v>2561.9776000000002</v>
      </c>
      <c r="E29" s="104">
        <f t="shared" si="8"/>
        <v>2459.4984960000002</v>
      </c>
      <c r="F29" s="104">
        <f t="shared" si="1"/>
        <v>2382.6391680000002</v>
      </c>
      <c r="G29" s="105">
        <f t="shared" si="9"/>
        <v>2305.7798400000001</v>
      </c>
      <c r="H29" s="105">
        <f t="shared" si="3"/>
        <v>2177.6809600000001</v>
      </c>
      <c r="I29" s="106">
        <f t="shared" si="7"/>
        <v>2203.3007360000001</v>
      </c>
      <c r="J29" s="106">
        <f t="shared" si="6"/>
        <v>2075.2018560000001</v>
      </c>
      <c r="K29" s="107">
        <f t="shared" si="4"/>
        <v>2126.4414080000001</v>
      </c>
      <c r="L29" s="107">
        <f t="shared" si="5"/>
        <v>1998.3425280000001</v>
      </c>
      <c r="N29" s="74"/>
    </row>
    <row r="30" spans="1:14">
      <c r="A30" s="45" t="s">
        <v>34</v>
      </c>
      <c r="B30" s="46" t="s">
        <v>35</v>
      </c>
      <c r="C30" s="46" t="s">
        <v>33</v>
      </c>
      <c r="D30" s="80">
        <v>6999.1376</v>
      </c>
      <c r="E30" s="104">
        <f t="shared" si="8"/>
        <v>6719.1720960000002</v>
      </c>
      <c r="F30" s="104">
        <f t="shared" si="1"/>
        <v>6509.1979680000004</v>
      </c>
      <c r="G30" s="105">
        <f t="shared" si="9"/>
        <v>6299.2238399999997</v>
      </c>
      <c r="H30" s="105">
        <f t="shared" si="3"/>
        <v>5949.2669599999999</v>
      </c>
      <c r="I30" s="106">
        <f t="shared" si="7"/>
        <v>6019.2583359999999</v>
      </c>
      <c r="J30" s="106">
        <f t="shared" si="6"/>
        <v>5669.3014560000001</v>
      </c>
      <c r="K30" s="107">
        <f t="shared" si="4"/>
        <v>5809.284208</v>
      </c>
      <c r="L30" s="107">
        <f t="shared" si="5"/>
        <v>5459.3273280000003</v>
      </c>
      <c r="N30" s="74"/>
    </row>
    <row r="31" spans="1:14">
      <c r="A31" s="45" t="s">
        <v>36</v>
      </c>
      <c r="B31" s="46" t="s">
        <v>37</v>
      </c>
      <c r="C31" s="46" t="s">
        <v>19</v>
      </c>
      <c r="D31" s="80">
        <v>2782.4576000000002</v>
      </c>
      <c r="E31" s="104">
        <f t="shared" si="8"/>
        <v>2671.1592960000003</v>
      </c>
      <c r="F31" s="104">
        <f t="shared" si="1"/>
        <v>2587.6855680000003</v>
      </c>
      <c r="G31" s="105">
        <f>D31+(D31*$G$11)</f>
        <v>2504.2118399999999</v>
      </c>
      <c r="H31" s="105">
        <f t="shared" si="3"/>
        <v>2365.08896</v>
      </c>
      <c r="I31" s="106">
        <f t="shared" si="7"/>
        <v>2392.913536</v>
      </c>
      <c r="J31" s="106">
        <f t="shared" si="6"/>
        <v>2253.7906560000001</v>
      </c>
      <c r="K31" s="107">
        <f t="shared" si="4"/>
        <v>2309.4398080000001</v>
      </c>
      <c r="L31" s="107">
        <f t="shared" si="5"/>
        <v>2170.3169280000002</v>
      </c>
      <c r="N31" s="74"/>
    </row>
    <row r="32" spans="1:14">
      <c r="A32" s="45" t="s">
        <v>36</v>
      </c>
      <c r="B32" s="46" t="s">
        <v>37</v>
      </c>
      <c r="C32" s="46" t="s">
        <v>32</v>
      </c>
      <c r="D32" s="80">
        <v>3135.2256000000002</v>
      </c>
      <c r="E32" s="104">
        <f t="shared" si="8"/>
        <v>3009.8165760000002</v>
      </c>
      <c r="F32" s="104">
        <f t="shared" si="1"/>
        <v>2915.7598080000002</v>
      </c>
      <c r="G32" s="105">
        <f t="shared" si="9"/>
        <v>2821.7030400000003</v>
      </c>
      <c r="H32" s="105">
        <f t="shared" si="3"/>
        <v>2664.9417600000002</v>
      </c>
      <c r="I32" s="106">
        <f t="shared" si="7"/>
        <v>2696.2940160000003</v>
      </c>
      <c r="J32" s="106">
        <f t="shared" si="6"/>
        <v>2539.5327360000001</v>
      </c>
      <c r="K32" s="107">
        <f t="shared" si="4"/>
        <v>2602.2372480000004</v>
      </c>
      <c r="L32" s="107">
        <f t="shared" si="5"/>
        <v>2445.4759680000002</v>
      </c>
      <c r="N32" s="74"/>
    </row>
    <row r="33" spans="1:14">
      <c r="A33" s="45" t="s">
        <v>36</v>
      </c>
      <c r="B33" s="46" t="s">
        <v>37</v>
      </c>
      <c r="C33" s="46" t="s">
        <v>20</v>
      </c>
      <c r="D33" s="80">
        <v>7573.4880000000003</v>
      </c>
      <c r="E33" s="104">
        <f t="shared" si="8"/>
        <v>7270.5484800000004</v>
      </c>
      <c r="F33" s="104">
        <f t="shared" si="1"/>
        <v>7043.3438400000005</v>
      </c>
      <c r="G33" s="105">
        <f t="shared" si="9"/>
        <v>6816.1392000000005</v>
      </c>
      <c r="H33" s="105">
        <f t="shared" si="3"/>
        <v>6437.4647999999997</v>
      </c>
      <c r="I33" s="106">
        <f t="shared" si="7"/>
        <v>6513.1996799999997</v>
      </c>
      <c r="J33" s="106">
        <f t="shared" si="6"/>
        <v>6134.5252799999998</v>
      </c>
      <c r="K33" s="107">
        <f t="shared" si="4"/>
        <v>6285.9950399999998</v>
      </c>
      <c r="L33" s="107">
        <f t="shared" si="5"/>
        <v>5907.3206399999999</v>
      </c>
      <c r="N33" s="74"/>
    </row>
    <row r="34" spans="1:14">
      <c r="A34" s="45" t="s">
        <v>38</v>
      </c>
      <c r="B34" s="46" t="s">
        <v>39</v>
      </c>
      <c r="C34" s="46" t="s">
        <v>19</v>
      </c>
      <c r="D34" s="80">
        <v>2566.3871999999997</v>
      </c>
      <c r="E34" s="104">
        <f t="shared" si="8"/>
        <v>2463.7317119999998</v>
      </c>
      <c r="F34" s="104">
        <f t="shared" si="1"/>
        <v>2386.7400959999995</v>
      </c>
      <c r="G34" s="105">
        <f>D34+(D34*$G$11)</f>
        <v>2309.7484799999997</v>
      </c>
      <c r="H34" s="105">
        <f t="shared" si="3"/>
        <v>2181.4291199999998</v>
      </c>
      <c r="I34" s="106">
        <f t="shared" si="7"/>
        <v>2207.0929919999999</v>
      </c>
      <c r="J34" s="106">
        <f t="shared" si="6"/>
        <v>2078.7736319999999</v>
      </c>
      <c r="K34" s="107">
        <f t="shared" si="4"/>
        <v>2130.1013759999996</v>
      </c>
      <c r="L34" s="107">
        <f t="shared" si="5"/>
        <v>2001.7820159999997</v>
      </c>
      <c r="N34" s="74"/>
    </row>
    <row r="35" spans="1:14">
      <c r="A35" s="45" t="s">
        <v>38</v>
      </c>
      <c r="B35" s="46" t="s">
        <v>39</v>
      </c>
      <c r="C35" s="46" t="s">
        <v>32</v>
      </c>
      <c r="D35" s="80">
        <v>2645.76</v>
      </c>
      <c r="E35" s="104">
        <f t="shared" si="8"/>
        <v>2539.9296000000004</v>
      </c>
      <c r="F35" s="104">
        <f t="shared" si="1"/>
        <v>2460.5568000000003</v>
      </c>
      <c r="G35" s="105">
        <f t="shared" si="9"/>
        <v>2381.1840000000002</v>
      </c>
      <c r="H35" s="105">
        <f t="shared" si="3"/>
        <v>2248.8960000000002</v>
      </c>
      <c r="I35" s="106">
        <f t="shared" si="7"/>
        <v>2275.3536000000004</v>
      </c>
      <c r="J35" s="106">
        <f t="shared" si="6"/>
        <v>2143.0656000000004</v>
      </c>
      <c r="K35" s="107">
        <f t="shared" si="4"/>
        <v>2195.9808000000003</v>
      </c>
      <c r="L35" s="107">
        <f t="shared" si="5"/>
        <v>2063.6928000000003</v>
      </c>
      <c r="N35" s="74"/>
    </row>
    <row r="36" spans="1:14">
      <c r="A36" s="45" t="s">
        <v>38</v>
      </c>
      <c r="B36" s="46" t="s">
        <v>39</v>
      </c>
      <c r="C36" s="46" t="s">
        <v>20</v>
      </c>
      <c r="D36" s="80">
        <v>8281.2288000000008</v>
      </c>
      <c r="E36" s="104">
        <f t="shared" si="8"/>
        <v>7949.9796480000005</v>
      </c>
      <c r="F36" s="104">
        <f t="shared" si="1"/>
        <v>7701.5427840000011</v>
      </c>
      <c r="G36" s="105">
        <f t="shared" si="9"/>
        <v>7453.1059200000009</v>
      </c>
      <c r="H36" s="105">
        <f t="shared" si="3"/>
        <v>7039.0444800000005</v>
      </c>
      <c r="I36" s="106">
        <f t="shared" si="7"/>
        <v>7121.8567680000006</v>
      </c>
      <c r="J36" s="106">
        <f t="shared" si="6"/>
        <v>6707.7953280000002</v>
      </c>
      <c r="K36" s="107">
        <f t="shared" si="4"/>
        <v>6873.4199040000003</v>
      </c>
      <c r="L36" s="107">
        <f t="shared" ref="L36:L76" si="10">D36+(D36*$L$11)</f>
        <v>6459.3584640000008</v>
      </c>
      <c r="N36" s="74"/>
    </row>
    <row r="37" spans="1:14">
      <c r="A37" s="45" t="s">
        <v>40</v>
      </c>
      <c r="B37" s="46" t="s">
        <v>41</v>
      </c>
      <c r="C37" s="46" t="s">
        <v>19</v>
      </c>
      <c r="D37" s="80">
        <v>5320.1823999999997</v>
      </c>
      <c r="E37" s="104">
        <f t="shared" si="8"/>
        <v>5107.3751039999997</v>
      </c>
      <c r="F37" s="104">
        <f t="shared" si="1"/>
        <v>4947.7696319999995</v>
      </c>
      <c r="G37" s="105">
        <f>D37+(D37*$G$11)</f>
        <v>4788.1641599999994</v>
      </c>
      <c r="H37" s="105">
        <f t="shared" si="3"/>
        <v>4522.1550399999996</v>
      </c>
      <c r="I37" s="106">
        <f t="shared" si="7"/>
        <v>4575.3568639999994</v>
      </c>
      <c r="J37" s="106">
        <f t="shared" si="6"/>
        <v>4309.3477439999997</v>
      </c>
      <c r="K37" s="107">
        <f t="shared" si="4"/>
        <v>4415.7513920000001</v>
      </c>
      <c r="L37" s="107">
        <f t="shared" si="10"/>
        <v>4149.7422719999995</v>
      </c>
      <c r="N37" s="74"/>
    </row>
    <row r="38" spans="1:14">
      <c r="A38" s="45" t="s">
        <v>40</v>
      </c>
      <c r="B38" s="46" t="s">
        <v>41</v>
      </c>
      <c r="C38" s="46" t="s">
        <v>42</v>
      </c>
      <c r="D38" s="80">
        <v>14870.2736</v>
      </c>
      <c r="E38" s="104">
        <f t="shared" si="8"/>
        <v>14275.462656</v>
      </c>
      <c r="F38" s="104">
        <f t="shared" si="1"/>
        <v>13829.354448</v>
      </c>
      <c r="G38" s="105">
        <f t="shared" si="9"/>
        <v>13383.24624</v>
      </c>
      <c r="H38" s="105">
        <f t="shared" si="3"/>
        <v>12639.73256</v>
      </c>
      <c r="I38" s="106">
        <f t="shared" si="7"/>
        <v>12788.435296</v>
      </c>
      <c r="J38" s="106">
        <f t="shared" si="6"/>
        <v>12044.921616</v>
      </c>
      <c r="K38" s="107">
        <f t="shared" si="4"/>
        <v>12342.327088</v>
      </c>
      <c r="L38" s="107">
        <f t="shared" si="10"/>
        <v>11598.813408</v>
      </c>
      <c r="N38" s="74"/>
    </row>
    <row r="39" spans="1:14">
      <c r="A39" s="45" t="s">
        <v>43</v>
      </c>
      <c r="B39" s="46" t="s">
        <v>44</v>
      </c>
      <c r="C39" s="46" t="s">
        <v>19</v>
      </c>
      <c r="D39" s="80">
        <v>7689.24</v>
      </c>
      <c r="E39" s="104">
        <f t="shared" si="8"/>
        <v>7381.6704</v>
      </c>
      <c r="F39" s="104">
        <f t="shared" si="1"/>
        <v>7150.9931999999999</v>
      </c>
      <c r="G39" s="105">
        <f t="shared" si="9"/>
        <v>6920.3159999999998</v>
      </c>
      <c r="H39" s="105">
        <f t="shared" si="3"/>
        <v>6535.8539999999994</v>
      </c>
      <c r="I39" s="106">
        <f t="shared" si="7"/>
        <v>6612.7464</v>
      </c>
      <c r="J39" s="106">
        <f t="shared" si="6"/>
        <v>6228.2843999999996</v>
      </c>
      <c r="K39" s="107">
        <f t="shared" si="4"/>
        <v>6382.0691999999999</v>
      </c>
      <c r="L39" s="107">
        <f t="shared" si="10"/>
        <v>5997.6072000000004</v>
      </c>
      <c r="N39" s="74"/>
    </row>
    <row r="40" spans="1:14">
      <c r="A40" s="45" t="s">
        <v>43</v>
      </c>
      <c r="B40" s="46" t="s">
        <v>44</v>
      </c>
      <c r="C40" s="46" t="s">
        <v>42</v>
      </c>
      <c r="D40" s="80">
        <v>22428.327999999998</v>
      </c>
      <c r="E40" s="104">
        <f t="shared" si="8"/>
        <v>21531.194879999999</v>
      </c>
      <c r="F40" s="104">
        <f t="shared" si="1"/>
        <v>20858.345039999997</v>
      </c>
      <c r="G40" s="105">
        <f>D40+(D40*$G$11)</f>
        <v>20185.495199999998</v>
      </c>
      <c r="H40" s="105">
        <f t="shared" si="3"/>
        <v>19064.078799999999</v>
      </c>
      <c r="I40" s="106">
        <f t="shared" si="7"/>
        <v>19288.362079999999</v>
      </c>
      <c r="J40" s="106">
        <f t="shared" si="6"/>
        <v>18166.945679999997</v>
      </c>
      <c r="K40" s="107">
        <f t="shared" si="4"/>
        <v>18615.512239999996</v>
      </c>
      <c r="L40" s="107">
        <f t="shared" si="10"/>
        <v>17494.095839999998</v>
      </c>
      <c r="N40" s="74"/>
    </row>
    <row r="41" spans="1:14">
      <c r="A41" s="45" t="s">
        <v>45</v>
      </c>
      <c r="B41" s="46" t="s">
        <v>46</v>
      </c>
      <c r="C41" s="46" t="s">
        <v>19</v>
      </c>
      <c r="D41" s="80">
        <v>8779.5136000000002</v>
      </c>
      <c r="E41" s="104">
        <f t="shared" si="8"/>
        <v>8428.3330559999995</v>
      </c>
      <c r="F41" s="104">
        <f t="shared" si="1"/>
        <v>8164.9476480000003</v>
      </c>
      <c r="G41" s="105">
        <f t="shared" si="9"/>
        <v>7901.5622400000002</v>
      </c>
      <c r="H41" s="105">
        <f t="shared" si="3"/>
        <v>7462.5865599999997</v>
      </c>
      <c r="I41" s="106">
        <f t="shared" si="7"/>
        <v>7550.3816960000004</v>
      </c>
      <c r="J41" s="106">
        <f t="shared" si="6"/>
        <v>7111.4060159999999</v>
      </c>
      <c r="K41" s="107">
        <f t="shared" si="4"/>
        <v>7286.9962880000003</v>
      </c>
      <c r="L41" s="107">
        <f t="shared" si="10"/>
        <v>6848.0206080000007</v>
      </c>
      <c r="N41" s="74"/>
    </row>
    <row r="42" spans="1:14">
      <c r="A42" s="45" t="s">
        <v>45</v>
      </c>
      <c r="B42" s="46" t="s">
        <v>46</v>
      </c>
      <c r="C42" s="46" t="s">
        <v>42</v>
      </c>
      <c r="D42" s="80">
        <v>31041.379199999999</v>
      </c>
      <c r="E42" s="104">
        <f t="shared" si="8"/>
        <v>29799.724031999998</v>
      </c>
      <c r="F42" s="104">
        <f t="shared" si="1"/>
        <v>28868.482656</v>
      </c>
      <c r="G42" s="105">
        <f t="shared" si="9"/>
        <v>27937.241279999998</v>
      </c>
      <c r="H42" s="105">
        <f t="shared" si="3"/>
        <v>26385.172319999998</v>
      </c>
      <c r="I42" s="106">
        <f t="shared" si="7"/>
        <v>26695.586111999997</v>
      </c>
      <c r="J42" s="106">
        <f t="shared" si="6"/>
        <v>25143.517152</v>
      </c>
      <c r="K42" s="107">
        <f t="shared" si="4"/>
        <v>25764.344735999999</v>
      </c>
      <c r="L42" s="107">
        <f t="shared" si="10"/>
        <v>24212.275775999999</v>
      </c>
      <c r="N42" s="74"/>
    </row>
    <row r="43" spans="1:14">
      <c r="A43" s="45" t="s">
        <v>48</v>
      </c>
      <c r="B43" s="46" t="s">
        <v>210</v>
      </c>
      <c r="C43" s="46" t="s">
        <v>32</v>
      </c>
      <c r="D43" s="80">
        <v>2537.7248</v>
      </c>
      <c r="E43" s="104">
        <f t="shared" si="8"/>
        <v>2436.2158079999999</v>
      </c>
      <c r="F43" s="104">
        <f t="shared" si="1"/>
        <v>2360.0840640000001</v>
      </c>
      <c r="G43" s="105">
        <f>D43+(D43*$G$11)</f>
        <v>2283.9523199999999</v>
      </c>
      <c r="H43" s="105">
        <f t="shared" si="3"/>
        <v>2157.0660800000001</v>
      </c>
      <c r="I43" s="106">
        <f t="shared" si="7"/>
        <v>2182.4433279999998</v>
      </c>
      <c r="J43" s="106">
        <f t="shared" si="6"/>
        <v>2055.557088</v>
      </c>
      <c r="K43" s="107">
        <f t="shared" si="4"/>
        <v>2106.311584</v>
      </c>
      <c r="L43" s="107">
        <f t="shared" si="10"/>
        <v>1979.425344</v>
      </c>
      <c r="N43" s="74"/>
    </row>
    <row r="44" spans="1:14">
      <c r="A44" s="45" t="s">
        <v>48</v>
      </c>
      <c r="B44" s="46" t="s">
        <v>210</v>
      </c>
      <c r="C44" s="46" t="s">
        <v>33</v>
      </c>
      <c r="D44" s="80">
        <v>7092.8416000000007</v>
      </c>
      <c r="E44" s="104">
        <f t="shared" si="8"/>
        <v>6809.1279360000008</v>
      </c>
      <c r="F44" s="104">
        <f t="shared" si="1"/>
        <v>6596.3426880000006</v>
      </c>
      <c r="G44" s="105">
        <f t="shared" si="9"/>
        <v>6383.5574400000005</v>
      </c>
      <c r="H44" s="105">
        <f t="shared" si="3"/>
        <v>6028.9153600000009</v>
      </c>
      <c r="I44" s="106">
        <f>D44+(D44*$I$11)</f>
        <v>6099.8437760000006</v>
      </c>
      <c r="J44" s="106">
        <f t="shared" si="6"/>
        <v>5745.2016960000001</v>
      </c>
      <c r="K44" s="107">
        <f t="shared" si="4"/>
        <v>5887.0585280000005</v>
      </c>
      <c r="L44" s="107">
        <f t="shared" si="10"/>
        <v>5532.4164479999999</v>
      </c>
      <c r="N44" s="74"/>
    </row>
    <row r="45" spans="1:14">
      <c r="A45" s="45" t="s">
        <v>50</v>
      </c>
      <c r="B45" s="46" t="s">
        <v>211</v>
      </c>
      <c r="C45" s="46" t="s">
        <v>32</v>
      </c>
      <c r="D45" s="80">
        <v>2866.24</v>
      </c>
      <c r="E45" s="104">
        <f t="shared" si="8"/>
        <v>2751.5903999999996</v>
      </c>
      <c r="F45" s="104">
        <f t="shared" si="1"/>
        <v>2665.6031999999996</v>
      </c>
      <c r="G45" s="105">
        <f t="shared" si="9"/>
        <v>2579.616</v>
      </c>
      <c r="H45" s="105">
        <f t="shared" si="3"/>
        <v>2436.3039999999996</v>
      </c>
      <c r="I45" s="106">
        <f t="shared" si="7"/>
        <v>2464.9663999999998</v>
      </c>
      <c r="J45" s="106">
        <f t="shared" si="6"/>
        <v>2321.6543999999999</v>
      </c>
      <c r="K45" s="107">
        <f>D45+(D45*$K$11)</f>
        <v>2378.9791999999998</v>
      </c>
      <c r="L45" s="107">
        <f t="shared" si="10"/>
        <v>2235.6671999999999</v>
      </c>
      <c r="N45" s="74"/>
    </row>
    <row r="46" spans="1:14">
      <c r="A46" s="45" t="s">
        <v>50</v>
      </c>
      <c r="B46" s="46" t="s">
        <v>211</v>
      </c>
      <c r="C46" s="46" t="s">
        <v>33</v>
      </c>
      <c r="D46" s="80">
        <v>7391.5919999999996</v>
      </c>
      <c r="E46" s="104">
        <f t="shared" si="8"/>
        <v>7095.92832</v>
      </c>
      <c r="F46" s="104">
        <f t="shared" si="1"/>
        <v>6874.1805599999998</v>
      </c>
      <c r="G46" s="105">
        <f t="shared" si="9"/>
        <v>6652.4327999999996</v>
      </c>
      <c r="H46" s="105">
        <f t="shared" si="3"/>
        <v>6282.8531999999996</v>
      </c>
      <c r="I46" s="106">
        <f t="shared" si="7"/>
        <v>6356.7691199999999</v>
      </c>
      <c r="J46" s="106">
        <f t="shared" si="6"/>
        <v>5987.1895199999999</v>
      </c>
      <c r="K46" s="107">
        <f t="shared" si="4"/>
        <v>6135.0213599999997</v>
      </c>
      <c r="L46" s="107">
        <f>D46+(D46*$L$11)</f>
        <v>5765.4417599999997</v>
      </c>
      <c r="N46" s="74"/>
    </row>
    <row r="47" spans="1:14">
      <c r="A47" s="45" t="s">
        <v>52</v>
      </c>
      <c r="B47" s="46" t="s">
        <v>212</v>
      </c>
      <c r="C47" s="46" t="s">
        <v>32</v>
      </c>
      <c r="D47" s="80">
        <v>2678.8320000000003</v>
      </c>
      <c r="E47" s="104">
        <f t="shared" si="8"/>
        <v>2571.6787200000003</v>
      </c>
      <c r="F47" s="104">
        <f t="shared" si="1"/>
        <v>2491.3137600000005</v>
      </c>
      <c r="G47" s="105">
        <f t="shared" si="9"/>
        <v>2410.9488000000001</v>
      </c>
      <c r="H47" s="105">
        <f t="shared" si="3"/>
        <v>2277.0072000000005</v>
      </c>
      <c r="I47" s="106">
        <f t="shared" si="7"/>
        <v>2303.7955200000001</v>
      </c>
      <c r="J47" s="106">
        <f t="shared" si="6"/>
        <v>2169.8539200000005</v>
      </c>
      <c r="K47" s="107">
        <f t="shared" si="4"/>
        <v>2223.4305600000002</v>
      </c>
      <c r="L47" s="107">
        <f t="shared" si="10"/>
        <v>2089.4889600000001</v>
      </c>
      <c r="N47" s="74"/>
    </row>
    <row r="48" spans="1:14">
      <c r="A48" s="45" t="s">
        <v>52</v>
      </c>
      <c r="B48" s="46" t="s">
        <v>212</v>
      </c>
      <c r="C48" s="46" t="s">
        <v>33</v>
      </c>
      <c r="D48" s="80">
        <v>8721.0864000000001</v>
      </c>
      <c r="E48" s="104">
        <f t="shared" si="8"/>
        <v>8372.2429439999996</v>
      </c>
      <c r="F48" s="104">
        <f t="shared" si="1"/>
        <v>8110.6103519999997</v>
      </c>
      <c r="G48" s="105">
        <f t="shared" si="9"/>
        <v>7848.9777599999998</v>
      </c>
      <c r="H48" s="105">
        <f t="shared" si="3"/>
        <v>7412.9234400000005</v>
      </c>
      <c r="I48" s="106">
        <f t="shared" si="7"/>
        <v>7500.1343040000002</v>
      </c>
      <c r="J48" s="106">
        <f t="shared" si="6"/>
        <v>7064.079984</v>
      </c>
      <c r="K48" s="107">
        <f t="shared" si="4"/>
        <v>7238.5017120000002</v>
      </c>
      <c r="L48" s="107">
        <f t="shared" si="10"/>
        <v>6802.447392</v>
      </c>
      <c r="N48" s="74"/>
    </row>
    <row r="49" spans="1:14">
      <c r="A49" s="45" t="s">
        <v>54</v>
      </c>
      <c r="B49" s="46" t="s">
        <v>55</v>
      </c>
      <c r="C49" s="46" t="s">
        <v>32</v>
      </c>
      <c r="D49" s="80">
        <v>5772.1664000000001</v>
      </c>
      <c r="E49" s="104">
        <f t="shared" si="8"/>
        <v>5541.2797440000004</v>
      </c>
      <c r="F49" s="104">
        <f t="shared" si="1"/>
        <v>5368.1147520000004</v>
      </c>
      <c r="G49" s="105">
        <f t="shared" si="9"/>
        <v>5194.9497600000004</v>
      </c>
      <c r="H49" s="105">
        <f t="shared" si="3"/>
        <v>4906.3414400000001</v>
      </c>
      <c r="I49" s="106">
        <f t="shared" si="7"/>
        <v>4964.0631039999998</v>
      </c>
      <c r="J49" s="106">
        <f t="shared" si="6"/>
        <v>4675.4547839999996</v>
      </c>
      <c r="K49" s="107">
        <f t="shared" si="4"/>
        <v>4790.8981119999999</v>
      </c>
      <c r="L49" s="107">
        <f t="shared" si="10"/>
        <v>4502.2897919999996</v>
      </c>
      <c r="N49" s="74"/>
    </row>
    <row r="50" spans="1:14">
      <c r="A50" s="45" t="s">
        <v>56</v>
      </c>
      <c r="B50" s="46" t="s">
        <v>57</v>
      </c>
      <c r="C50" s="46" t="s">
        <v>32</v>
      </c>
      <c r="D50" s="80">
        <v>8133.5072</v>
      </c>
      <c r="E50" s="104">
        <f t="shared" si="8"/>
        <v>7808.1669119999997</v>
      </c>
      <c r="F50" s="104">
        <f t="shared" si="1"/>
        <v>7564.1616960000001</v>
      </c>
      <c r="G50" s="105">
        <f t="shared" si="9"/>
        <v>7320.1564799999996</v>
      </c>
      <c r="H50" s="105">
        <f t="shared" si="3"/>
        <v>6913.4811200000004</v>
      </c>
      <c r="I50" s="106">
        <f t="shared" si="7"/>
        <v>6994.8161920000002</v>
      </c>
      <c r="J50" s="106">
        <f t="shared" si="6"/>
        <v>6588.140832</v>
      </c>
      <c r="K50" s="107">
        <f t="shared" si="4"/>
        <v>6750.8109759999998</v>
      </c>
      <c r="L50" s="107">
        <f t="shared" si="10"/>
        <v>6344.1356159999996</v>
      </c>
      <c r="N50" s="74"/>
    </row>
    <row r="51" spans="1:14">
      <c r="A51" s="45" t="s">
        <v>58</v>
      </c>
      <c r="B51" s="46" t="s">
        <v>59</v>
      </c>
      <c r="C51" s="46" t="s">
        <v>32</v>
      </c>
      <c r="D51" s="80">
        <v>9642.6928000000007</v>
      </c>
      <c r="E51" s="104">
        <f t="shared" si="8"/>
        <v>9256.9850880000013</v>
      </c>
      <c r="F51" s="104">
        <f t="shared" si="1"/>
        <v>8967.7043040000008</v>
      </c>
      <c r="G51" s="105">
        <f t="shared" si="9"/>
        <v>8678.4235200000003</v>
      </c>
      <c r="H51" s="105">
        <f t="shared" si="3"/>
        <v>8196.2888800000001</v>
      </c>
      <c r="I51" s="106">
        <f t="shared" si="7"/>
        <v>8292.7158080000008</v>
      </c>
      <c r="J51" s="106">
        <f t="shared" si="6"/>
        <v>7810.5811680000006</v>
      </c>
      <c r="K51" s="107">
        <f t="shared" si="4"/>
        <v>8003.4350240000003</v>
      </c>
      <c r="L51" s="107">
        <f t="shared" si="10"/>
        <v>7521.3003840000001</v>
      </c>
      <c r="N51" s="74"/>
    </row>
    <row r="52" spans="1:14">
      <c r="A52" s="45" t="s">
        <v>61</v>
      </c>
      <c r="B52" s="46" t="s">
        <v>213</v>
      </c>
      <c r="C52" s="46" t="s">
        <v>32</v>
      </c>
      <c r="D52" s="80">
        <v>4356.6848</v>
      </c>
      <c r="E52" s="104">
        <f t="shared" si="8"/>
        <v>4182.4174080000003</v>
      </c>
      <c r="F52" s="104">
        <f t="shared" si="1"/>
        <v>4051.716864</v>
      </c>
      <c r="G52" s="105">
        <f t="shared" si="9"/>
        <v>3921.0163199999997</v>
      </c>
      <c r="H52" s="105">
        <f t="shared" si="3"/>
        <v>3703.18208</v>
      </c>
      <c r="I52" s="106">
        <f t="shared" si="7"/>
        <v>3746.748928</v>
      </c>
      <c r="J52" s="106">
        <f t="shared" si="6"/>
        <v>3528.9146879999998</v>
      </c>
      <c r="K52" s="107">
        <f t="shared" si="4"/>
        <v>3616.0483839999997</v>
      </c>
      <c r="L52" s="107">
        <f t="shared" si="10"/>
        <v>3398.214144</v>
      </c>
      <c r="N52" s="74"/>
    </row>
    <row r="53" spans="1:14">
      <c r="A53" s="45" t="s">
        <v>61</v>
      </c>
      <c r="B53" s="46" t="s">
        <v>213</v>
      </c>
      <c r="C53" s="46" t="s">
        <v>42</v>
      </c>
      <c r="D53" s="80">
        <v>11677.7232</v>
      </c>
      <c r="E53" s="104">
        <f t="shared" si="8"/>
        <v>11210.614272000001</v>
      </c>
      <c r="F53" s="104">
        <f t="shared" si="1"/>
        <v>10860.282576</v>
      </c>
      <c r="G53" s="105">
        <f t="shared" si="9"/>
        <v>10509.95088</v>
      </c>
      <c r="H53" s="105">
        <f t="shared" si="3"/>
        <v>9926.0647200000003</v>
      </c>
      <c r="I53" s="106">
        <f t="shared" si="7"/>
        <v>10042.841952000001</v>
      </c>
      <c r="J53" s="106">
        <f t="shared" si="6"/>
        <v>9458.9557920000007</v>
      </c>
      <c r="K53" s="107">
        <f t="shared" si="4"/>
        <v>9692.5102559999996</v>
      </c>
      <c r="L53" s="107">
        <f t="shared" si="10"/>
        <v>9108.6240959999996</v>
      </c>
      <c r="N53" s="74"/>
    </row>
    <row r="54" spans="1:14">
      <c r="A54" s="45" t="s">
        <v>63</v>
      </c>
      <c r="B54" s="46" t="s">
        <v>214</v>
      </c>
      <c r="C54" s="46" t="s">
        <v>32</v>
      </c>
      <c r="D54" s="80">
        <v>5355.4592000000002</v>
      </c>
      <c r="E54" s="104">
        <f t="shared" si="8"/>
        <v>5141.2408320000004</v>
      </c>
      <c r="F54" s="104">
        <f t="shared" si="1"/>
        <v>4980.5770560000001</v>
      </c>
      <c r="G54" s="105">
        <f t="shared" si="9"/>
        <v>4819.9132800000007</v>
      </c>
      <c r="H54" s="105">
        <f t="shared" si="3"/>
        <v>4552.1403200000004</v>
      </c>
      <c r="I54" s="106">
        <f t="shared" si="7"/>
        <v>4605.6949119999999</v>
      </c>
      <c r="J54" s="106">
        <f t="shared" si="6"/>
        <v>4337.9219520000006</v>
      </c>
      <c r="K54" s="107">
        <f t="shared" si="4"/>
        <v>4445.0311360000005</v>
      </c>
      <c r="L54" s="107">
        <f t="shared" si="10"/>
        <v>4177.2581760000003</v>
      </c>
      <c r="N54" s="74"/>
    </row>
    <row r="55" spans="1:14">
      <c r="A55" s="45" t="s">
        <v>63</v>
      </c>
      <c r="B55" s="46" t="s">
        <v>214</v>
      </c>
      <c r="C55" s="46" t="s">
        <v>33</v>
      </c>
      <c r="D55" s="80">
        <v>13008.32</v>
      </c>
      <c r="E55" s="104">
        <f t="shared" si="8"/>
        <v>12487.9872</v>
      </c>
      <c r="F55" s="104">
        <f t="shared" si="1"/>
        <v>12097.7376</v>
      </c>
      <c r="G55" s="105">
        <f t="shared" si="9"/>
        <v>11707.487999999999</v>
      </c>
      <c r="H55" s="105">
        <f t="shared" si="3"/>
        <v>11057.072</v>
      </c>
      <c r="I55" s="106">
        <f t="shared" si="7"/>
        <v>11187.155199999999</v>
      </c>
      <c r="J55" s="106">
        <f t="shared" si="6"/>
        <v>10536.7392</v>
      </c>
      <c r="K55" s="107">
        <f t="shared" si="4"/>
        <v>10796.9056</v>
      </c>
      <c r="L55" s="107">
        <f t="shared" si="10"/>
        <v>10146.489600000001</v>
      </c>
      <c r="N55" s="74"/>
    </row>
    <row r="56" spans="1:14">
      <c r="A56" s="45" t="s">
        <v>66</v>
      </c>
      <c r="B56" s="46" t="s">
        <v>215</v>
      </c>
      <c r="C56" s="46" t="s">
        <v>32</v>
      </c>
      <c r="D56" s="80">
        <v>6095.1696000000002</v>
      </c>
      <c r="E56" s="104">
        <f t="shared" si="8"/>
        <v>5851.3628159999998</v>
      </c>
      <c r="F56" s="104">
        <f t="shared" si="1"/>
        <v>5668.5077280000005</v>
      </c>
      <c r="G56" s="105">
        <f t="shared" si="9"/>
        <v>5485.6526400000002</v>
      </c>
      <c r="H56" s="105">
        <f t="shared" si="3"/>
        <v>5180.8941599999998</v>
      </c>
      <c r="I56" s="106">
        <f t="shared" si="7"/>
        <v>5241.8458559999999</v>
      </c>
      <c r="J56" s="106">
        <f t="shared" si="6"/>
        <v>4937.0873760000004</v>
      </c>
      <c r="K56" s="107">
        <f t="shared" si="4"/>
        <v>5058.9907679999997</v>
      </c>
      <c r="L56" s="107">
        <f t="shared" si="10"/>
        <v>4754.2322880000002</v>
      </c>
      <c r="N56" s="74"/>
    </row>
    <row r="57" spans="1:14">
      <c r="A57" s="45" t="s">
        <v>68</v>
      </c>
      <c r="B57" s="46" t="s">
        <v>216</v>
      </c>
      <c r="C57" s="46" t="s">
        <v>32</v>
      </c>
      <c r="D57" s="80">
        <v>6587.9423999999999</v>
      </c>
      <c r="E57" s="104">
        <f t="shared" si="8"/>
        <v>6324.424704</v>
      </c>
      <c r="F57" s="104">
        <f t="shared" si="1"/>
        <v>6126.7864319999999</v>
      </c>
      <c r="G57" s="105">
        <f t="shared" si="9"/>
        <v>5929.1481599999997</v>
      </c>
      <c r="H57" s="105">
        <f t="shared" si="3"/>
        <v>5599.7510400000001</v>
      </c>
      <c r="I57" s="106">
        <f t="shared" si="7"/>
        <v>5665.6304639999998</v>
      </c>
      <c r="J57" s="106">
        <f t="shared" si="6"/>
        <v>5336.2333440000002</v>
      </c>
      <c r="K57" s="107">
        <f t="shared" si="4"/>
        <v>5467.9921919999997</v>
      </c>
      <c r="L57" s="107">
        <f t="shared" si="10"/>
        <v>5138.5950720000001</v>
      </c>
      <c r="N57" s="74"/>
    </row>
    <row r="58" spans="1:14">
      <c r="A58" s="45" t="s">
        <v>70</v>
      </c>
      <c r="B58" s="46" t="s">
        <v>217</v>
      </c>
      <c r="C58" s="46" t="s">
        <v>32</v>
      </c>
      <c r="D58" s="80">
        <v>5273.8816000000006</v>
      </c>
      <c r="E58" s="104">
        <f t="shared" si="8"/>
        <v>5062.9263360000004</v>
      </c>
      <c r="F58" s="104">
        <f t="shared" si="1"/>
        <v>4904.7098880000003</v>
      </c>
      <c r="G58" s="105">
        <f t="shared" si="9"/>
        <v>4746.4934400000002</v>
      </c>
      <c r="H58" s="105">
        <f t="shared" si="3"/>
        <v>4482.7993600000009</v>
      </c>
      <c r="I58" s="106">
        <f t="shared" si="7"/>
        <v>4535.538176</v>
      </c>
      <c r="J58" s="106">
        <f t="shared" si="6"/>
        <v>4271.8440960000007</v>
      </c>
      <c r="K58" s="107">
        <f t="shared" si="4"/>
        <v>4377.3217280000008</v>
      </c>
      <c r="L58" s="107">
        <f t="shared" si="10"/>
        <v>4113.6276480000006</v>
      </c>
      <c r="N58" s="74"/>
    </row>
    <row r="59" spans="1:14">
      <c r="A59" s="45" t="s">
        <v>72</v>
      </c>
      <c r="B59" s="46" t="s">
        <v>218</v>
      </c>
      <c r="C59" s="46" t="s">
        <v>32</v>
      </c>
      <c r="D59" s="80">
        <v>5001.5888000000004</v>
      </c>
      <c r="E59" s="104">
        <f t="shared" si="8"/>
        <v>4801.5252480000008</v>
      </c>
      <c r="F59" s="104">
        <f t="shared" si="1"/>
        <v>4651.4775840000002</v>
      </c>
      <c r="G59" s="105">
        <f t="shared" si="9"/>
        <v>4501.4299200000005</v>
      </c>
      <c r="H59" s="105">
        <f t="shared" si="3"/>
        <v>4251.3504800000001</v>
      </c>
      <c r="I59" s="106">
        <f t="shared" si="7"/>
        <v>4301.366368</v>
      </c>
      <c r="J59" s="106">
        <f t="shared" si="6"/>
        <v>4051.2869280000004</v>
      </c>
      <c r="K59" s="107">
        <f t="shared" si="4"/>
        <v>4151.3187040000003</v>
      </c>
      <c r="L59" s="107">
        <f t="shared" si="10"/>
        <v>3901.2392640000003</v>
      </c>
      <c r="N59" s="74"/>
    </row>
    <row r="60" spans="1:14">
      <c r="A60" s="45" t="s">
        <v>74</v>
      </c>
      <c r="B60" s="46" t="s">
        <v>219</v>
      </c>
      <c r="C60" s="46" t="s">
        <v>32</v>
      </c>
      <c r="D60" s="80">
        <v>7172.2143999999998</v>
      </c>
      <c r="E60" s="104">
        <f t="shared" si="8"/>
        <v>6885.3258239999996</v>
      </c>
      <c r="F60" s="104">
        <f t="shared" si="1"/>
        <v>6670.1593919999996</v>
      </c>
      <c r="G60" s="105">
        <f t="shared" si="9"/>
        <v>6454.9929599999996</v>
      </c>
      <c r="H60" s="105">
        <f t="shared" si="3"/>
        <v>6096.3822399999999</v>
      </c>
      <c r="I60" s="106">
        <f t="shared" si="7"/>
        <v>6168.1043840000002</v>
      </c>
      <c r="J60" s="106">
        <f t="shared" si="6"/>
        <v>5809.4936639999996</v>
      </c>
      <c r="K60" s="107">
        <f t="shared" si="4"/>
        <v>5952.9379520000002</v>
      </c>
      <c r="L60" s="107">
        <f t="shared" si="10"/>
        <v>5594.3272319999996</v>
      </c>
      <c r="N60" s="74"/>
    </row>
    <row r="61" spans="1:14">
      <c r="A61" s="45" t="s">
        <v>77</v>
      </c>
      <c r="B61" s="46" t="s">
        <v>220</v>
      </c>
      <c r="C61" s="46" t="s">
        <v>32</v>
      </c>
      <c r="D61" s="80">
        <v>12152.857600000001</v>
      </c>
      <c r="E61" s="104">
        <f t="shared" si="8"/>
        <v>11666.743296000001</v>
      </c>
      <c r="F61" s="104">
        <f t="shared" si="1"/>
        <v>11302.157568000001</v>
      </c>
      <c r="G61" s="105">
        <f t="shared" si="9"/>
        <v>10937.571840000001</v>
      </c>
      <c r="H61" s="105">
        <f t="shared" si="3"/>
        <v>10329.928960000001</v>
      </c>
      <c r="I61" s="106">
        <f t="shared" si="7"/>
        <v>10451.457536000002</v>
      </c>
      <c r="J61" s="106">
        <f t="shared" si="6"/>
        <v>9843.8146560000005</v>
      </c>
      <c r="K61" s="107">
        <f t="shared" si="4"/>
        <v>10086.871808</v>
      </c>
      <c r="L61" s="107">
        <f t="shared" si="10"/>
        <v>9479.2289280000005</v>
      </c>
      <c r="N61" s="74"/>
    </row>
    <row r="62" spans="1:14">
      <c r="A62" s="45" t="s">
        <v>79</v>
      </c>
      <c r="B62" s="46" t="s">
        <v>221</v>
      </c>
      <c r="C62" s="46" t="s">
        <v>32</v>
      </c>
      <c r="D62" s="80">
        <v>9903.9616000000005</v>
      </c>
      <c r="E62" s="104">
        <f t="shared" si="8"/>
        <v>9507.8031360000004</v>
      </c>
      <c r="F62" s="104">
        <f t="shared" si="1"/>
        <v>9210.6842880000004</v>
      </c>
      <c r="G62" s="105">
        <f t="shared" si="9"/>
        <v>8913.5654400000003</v>
      </c>
      <c r="H62" s="105">
        <f t="shared" si="3"/>
        <v>8418.3673600000002</v>
      </c>
      <c r="I62" s="106">
        <f t="shared" si="7"/>
        <v>8517.4069760000002</v>
      </c>
      <c r="J62" s="106">
        <f t="shared" si="6"/>
        <v>8022.2088960000001</v>
      </c>
      <c r="K62" s="107">
        <f t="shared" si="4"/>
        <v>8220.2881280000001</v>
      </c>
      <c r="L62" s="107">
        <f t="shared" si="10"/>
        <v>7725.090048</v>
      </c>
      <c r="N62" s="74"/>
    </row>
    <row r="63" spans="1:14">
      <c r="A63" s="45" t="s">
        <v>82</v>
      </c>
      <c r="B63" s="46" t="s">
        <v>222</v>
      </c>
      <c r="C63" s="46" t="s">
        <v>32</v>
      </c>
      <c r="D63" s="80">
        <v>17759.664000000001</v>
      </c>
      <c r="E63" s="104">
        <f t="shared" si="8"/>
        <v>17049.277440000002</v>
      </c>
      <c r="F63" s="104">
        <f t="shared" si="1"/>
        <v>16516.487520000002</v>
      </c>
      <c r="G63" s="105">
        <f t="shared" si="9"/>
        <v>15983.6976</v>
      </c>
      <c r="H63" s="105">
        <f t="shared" si="3"/>
        <v>15095.714400000001</v>
      </c>
      <c r="I63" s="106">
        <f t="shared" si="7"/>
        <v>15273.311040000001</v>
      </c>
      <c r="J63" s="106">
        <f t="shared" si="6"/>
        <v>14385.32784</v>
      </c>
      <c r="K63" s="107">
        <f t="shared" si="4"/>
        <v>14740.521120000001</v>
      </c>
      <c r="L63" s="107">
        <f t="shared" si="10"/>
        <v>13852.537920000001</v>
      </c>
      <c r="N63" s="74"/>
    </row>
    <row r="64" spans="1:14">
      <c r="A64" s="45" t="s">
        <v>84</v>
      </c>
      <c r="B64" s="46" t="s">
        <v>223</v>
      </c>
      <c r="C64" s="46" t="s">
        <v>32</v>
      </c>
      <c r="D64" s="80">
        <v>14513.096</v>
      </c>
      <c r="E64" s="104">
        <f t="shared" si="8"/>
        <v>13932.57216</v>
      </c>
      <c r="F64" s="104">
        <f t="shared" si="1"/>
        <v>13497.17928</v>
      </c>
      <c r="G64" s="105">
        <f t="shared" si="9"/>
        <v>13061.786399999999</v>
      </c>
      <c r="H64" s="105">
        <f t="shared" si="3"/>
        <v>12336.131600000001</v>
      </c>
      <c r="I64" s="106">
        <f t="shared" si="7"/>
        <v>12481.262559999999</v>
      </c>
      <c r="J64" s="106">
        <f t="shared" si="6"/>
        <v>11755.607759999999</v>
      </c>
      <c r="K64" s="107">
        <f t="shared" si="4"/>
        <v>12045.86968</v>
      </c>
      <c r="L64" s="107">
        <f t="shared" si="10"/>
        <v>11320.21488</v>
      </c>
      <c r="N64" s="74"/>
    </row>
    <row r="65" spans="1:14">
      <c r="A65" s="45" t="s">
        <v>87</v>
      </c>
      <c r="B65" s="46" t="s">
        <v>224</v>
      </c>
      <c r="C65" s="46" t="s">
        <v>32</v>
      </c>
      <c r="D65" s="80">
        <v>20315.0272</v>
      </c>
      <c r="E65" s="104">
        <f t="shared" si="8"/>
        <v>19502.426112000001</v>
      </c>
      <c r="F65" s="104">
        <f t="shared" si="1"/>
        <v>18892.975296000001</v>
      </c>
      <c r="G65" s="105">
        <f t="shared" si="9"/>
        <v>18283.52448</v>
      </c>
      <c r="H65" s="105">
        <f t="shared" si="3"/>
        <v>17267.773120000002</v>
      </c>
      <c r="I65" s="106">
        <f t="shared" si="7"/>
        <v>17470.923392000001</v>
      </c>
      <c r="J65" s="106">
        <f t="shared" si="6"/>
        <v>16455.172032000002</v>
      </c>
      <c r="K65" s="107">
        <f t="shared" si="4"/>
        <v>16861.472576</v>
      </c>
      <c r="L65" s="107">
        <f t="shared" si="10"/>
        <v>15845.721216</v>
      </c>
      <c r="N65" s="74"/>
    </row>
    <row r="66" spans="1:14">
      <c r="A66" s="45" t="s">
        <v>89</v>
      </c>
      <c r="B66" s="46" t="s">
        <v>225</v>
      </c>
      <c r="C66" s="46" t="s">
        <v>32</v>
      </c>
      <c r="D66" s="80">
        <v>16668.288</v>
      </c>
      <c r="E66" s="104">
        <f t="shared" si="8"/>
        <v>16001.556480000001</v>
      </c>
      <c r="F66" s="104">
        <f t="shared" si="1"/>
        <v>15501.50784</v>
      </c>
      <c r="G66" s="105">
        <f t="shared" si="9"/>
        <v>15001.459200000001</v>
      </c>
      <c r="H66" s="105">
        <f t="shared" si="3"/>
        <v>14168.0448</v>
      </c>
      <c r="I66" s="106">
        <f t="shared" si="7"/>
        <v>14334.72768</v>
      </c>
      <c r="J66" s="106">
        <f t="shared" si="6"/>
        <v>13501.31328</v>
      </c>
      <c r="K66" s="107">
        <f t="shared" si="4"/>
        <v>13834.679039999999</v>
      </c>
      <c r="L66" s="107">
        <f t="shared" si="10"/>
        <v>13001.264640000001</v>
      </c>
      <c r="N66" s="74"/>
    </row>
    <row r="67" spans="1:14">
      <c r="A67" s="45" t="s">
        <v>91</v>
      </c>
      <c r="B67" s="46" t="s">
        <v>226</v>
      </c>
      <c r="C67" s="46" t="s">
        <v>32</v>
      </c>
      <c r="D67" s="80">
        <v>18358.267199999998</v>
      </c>
      <c r="E67" s="104">
        <f t="shared" si="8"/>
        <v>17623.936512</v>
      </c>
      <c r="F67" s="104">
        <f t="shared" si="1"/>
        <v>17073.188495999999</v>
      </c>
      <c r="G67" s="105">
        <f t="shared" si="9"/>
        <v>16522.440479999997</v>
      </c>
      <c r="H67" s="105">
        <f t="shared" si="3"/>
        <v>15604.527119999999</v>
      </c>
      <c r="I67" s="106">
        <f t="shared" si="7"/>
        <v>15788.109791999999</v>
      </c>
      <c r="J67" s="106">
        <f t="shared" si="6"/>
        <v>14870.196431999999</v>
      </c>
      <c r="K67" s="107">
        <f t="shared" si="4"/>
        <v>15237.361775999998</v>
      </c>
      <c r="L67" s="107">
        <f t="shared" si="10"/>
        <v>14319.448415999999</v>
      </c>
      <c r="N67" s="74"/>
    </row>
    <row r="68" spans="1:14">
      <c r="A68" s="45" t="s">
        <v>94</v>
      </c>
      <c r="B68" s="46" t="s">
        <v>227</v>
      </c>
      <c r="C68" s="46" t="s">
        <v>32</v>
      </c>
      <c r="D68" s="80">
        <v>5108.5216000000009</v>
      </c>
      <c r="E68" s="104">
        <f t="shared" si="8"/>
        <v>4904.1807360000012</v>
      </c>
      <c r="F68" s="104">
        <f t="shared" si="1"/>
        <v>4750.9250880000009</v>
      </c>
      <c r="G68" s="105">
        <f t="shared" si="9"/>
        <v>4597.6694400000006</v>
      </c>
      <c r="H68" s="105">
        <f t="shared" si="3"/>
        <v>4342.2433600000004</v>
      </c>
      <c r="I68" s="106">
        <f t="shared" si="7"/>
        <v>4393.3285760000008</v>
      </c>
      <c r="J68" s="106">
        <f t="shared" si="6"/>
        <v>4137.9024960000006</v>
      </c>
      <c r="K68" s="107">
        <f t="shared" si="4"/>
        <v>4240.0729280000005</v>
      </c>
      <c r="L68" s="107">
        <f t="shared" si="10"/>
        <v>3984.6468480000008</v>
      </c>
      <c r="N68" s="74"/>
    </row>
    <row r="69" spans="1:14">
      <c r="A69" s="45" t="s">
        <v>94</v>
      </c>
      <c r="B69" s="46" t="s">
        <v>227</v>
      </c>
      <c r="C69" s="46" t="s">
        <v>42</v>
      </c>
      <c r="D69" s="80">
        <v>11656.777600000001</v>
      </c>
      <c r="E69" s="104">
        <f t="shared" si="8"/>
        <v>11190.506496000002</v>
      </c>
      <c r="F69" s="104">
        <f t="shared" si="1"/>
        <v>10840.803168</v>
      </c>
      <c r="G69" s="105">
        <f t="shared" si="9"/>
        <v>10491.099840000001</v>
      </c>
      <c r="H69" s="105">
        <f t="shared" si="3"/>
        <v>9908.2609600000014</v>
      </c>
      <c r="I69" s="106">
        <f t="shared" si="7"/>
        <v>10024.828736000001</v>
      </c>
      <c r="J69" s="106">
        <f t="shared" si="6"/>
        <v>9441.9898560000001</v>
      </c>
      <c r="K69" s="107">
        <f t="shared" si="4"/>
        <v>9675.1254079999999</v>
      </c>
      <c r="L69" s="107">
        <f t="shared" si="10"/>
        <v>9092.2865280000005</v>
      </c>
      <c r="N69" s="74"/>
    </row>
    <row r="70" spans="1:14">
      <c r="A70" s="45" t="s">
        <v>96</v>
      </c>
      <c r="B70" s="46" t="s">
        <v>228</v>
      </c>
      <c r="C70" s="46" t="s">
        <v>32</v>
      </c>
      <c r="D70" s="80">
        <v>6537.232</v>
      </c>
      <c r="E70" s="104">
        <f t="shared" si="8"/>
        <v>6275.7427200000002</v>
      </c>
      <c r="F70" s="104">
        <f t="shared" si="1"/>
        <v>6079.6257599999999</v>
      </c>
      <c r="G70" s="105">
        <f t="shared" si="9"/>
        <v>5883.5087999999996</v>
      </c>
      <c r="H70" s="105">
        <f t="shared" si="3"/>
        <v>5556.6472000000003</v>
      </c>
      <c r="I70" s="106">
        <f t="shared" si="7"/>
        <v>5622.0195199999998</v>
      </c>
      <c r="J70" s="106">
        <f t="shared" si="6"/>
        <v>5295.1579199999996</v>
      </c>
      <c r="K70" s="107">
        <f t="shared" si="4"/>
        <v>5425.9025600000004</v>
      </c>
      <c r="L70" s="107">
        <f t="shared" si="10"/>
        <v>5099.0409600000003</v>
      </c>
      <c r="N70" s="74"/>
    </row>
    <row r="71" spans="1:14">
      <c r="A71" s="45" t="s">
        <v>96</v>
      </c>
      <c r="B71" s="46" t="s">
        <v>228</v>
      </c>
      <c r="C71" s="46" t="s">
        <v>42</v>
      </c>
      <c r="D71" s="80">
        <v>14278.284799999999</v>
      </c>
      <c r="E71" s="104">
        <f t="shared" si="8"/>
        <v>13707.153408</v>
      </c>
      <c r="F71" s="104">
        <f t="shared" si="1"/>
        <v>13278.804864</v>
      </c>
      <c r="G71" s="105">
        <f t="shared" si="9"/>
        <v>12850.456319999999</v>
      </c>
      <c r="H71" s="105">
        <f t="shared" si="3"/>
        <v>12136.542079999999</v>
      </c>
      <c r="I71" s="106">
        <f t="shared" si="7"/>
        <v>12279.324928</v>
      </c>
      <c r="J71" s="106">
        <f t="shared" si="6"/>
        <v>11565.410688</v>
      </c>
      <c r="K71" s="107">
        <f t="shared" si="4"/>
        <v>11850.976384</v>
      </c>
      <c r="L71" s="107">
        <f t="shared" si="10"/>
        <v>11137.062144</v>
      </c>
      <c r="N71" s="74"/>
    </row>
    <row r="72" spans="1:14">
      <c r="A72" s="45" t="s">
        <v>98</v>
      </c>
      <c r="B72" s="46" t="s">
        <v>229</v>
      </c>
      <c r="C72" s="46" t="s">
        <v>32</v>
      </c>
      <c r="D72" s="80">
        <v>11064.7888</v>
      </c>
      <c r="E72" s="104">
        <f t="shared" si="8"/>
        <v>10622.197248</v>
      </c>
      <c r="F72" s="104">
        <f t="shared" si="1"/>
        <v>10290.253584</v>
      </c>
      <c r="G72" s="105">
        <f t="shared" si="9"/>
        <v>9958.3099199999997</v>
      </c>
      <c r="H72" s="105">
        <f t="shared" si="3"/>
        <v>9405.0704800000003</v>
      </c>
      <c r="I72" s="106">
        <f t="shared" si="7"/>
        <v>9515.7183679999998</v>
      </c>
      <c r="J72" s="106">
        <f t="shared" si="6"/>
        <v>8962.4789280000005</v>
      </c>
      <c r="K72" s="107">
        <f t="shared" si="4"/>
        <v>9183.7747039999995</v>
      </c>
      <c r="L72" s="107">
        <f t="shared" si="10"/>
        <v>8630.5352640000001</v>
      </c>
      <c r="N72" s="74"/>
    </row>
    <row r="73" spans="1:14">
      <c r="A73" s="45" t="s">
        <v>98</v>
      </c>
      <c r="B73" s="46" t="s">
        <v>229</v>
      </c>
      <c r="C73" s="46" t="s">
        <v>42</v>
      </c>
      <c r="D73" s="80">
        <v>21462.625600000003</v>
      </c>
      <c r="E73" s="104">
        <f t="shared" si="8"/>
        <v>20604.120576000001</v>
      </c>
      <c r="F73" s="104">
        <f t="shared" si="1"/>
        <v>19960.241808000002</v>
      </c>
      <c r="G73" s="105">
        <f t="shared" si="9"/>
        <v>19316.363040000004</v>
      </c>
      <c r="H73" s="105">
        <f t="shared" si="3"/>
        <v>18243.231760000002</v>
      </c>
      <c r="I73" s="106">
        <f t="shared" si="7"/>
        <v>18457.858016000002</v>
      </c>
      <c r="J73" s="106">
        <f t="shared" si="6"/>
        <v>17384.726736000004</v>
      </c>
      <c r="K73" s="107">
        <f t="shared" si="4"/>
        <v>17813.979248000003</v>
      </c>
      <c r="L73" s="107">
        <f t="shared" si="10"/>
        <v>16740.847968000002</v>
      </c>
      <c r="N73" s="74"/>
    </row>
    <row r="74" spans="1:14">
      <c r="A74" s="45" t="s">
        <v>100</v>
      </c>
      <c r="B74" s="46" t="s">
        <v>230</v>
      </c>
      <c r="C74" s="46" t="s">
        <v>32</v>
      </c>
      <c r="D74" s="80">
        <v>11639.1392</v>
      </c>
      <c r="E74" s="104">
        <f t="shared" si="8"/>
        <v>11173.573632</v>
      </c>
      <c r="F74" s="104">
        <f t="shared" si="1"/>
        <v>10824.399455999999</v>
      </c>
      <c r="G74" s="105">
        <f t="shared" si="9"/>
        <v>10475.225279999999</v>
      </c>
      <c r="H74" s="105">
        <f t="shared" si="3"/>
        <v>9893.2683199999992</v>
      </c>
      <c r="I74" s="106">
        <f t="shared" si="7"/>
        <v>10009.659711999999</v>
      </c>
      <c r="J74" s="106">
        <f t="shared" si="6"/>
        <v>9427.7027519999992</v>
      </c>
      <c r="K74" s="107">
        <f t="shared" si="4"/>
        <v>9660.4855360000001</v>
      </c>
      <c r="L74" s="107">
        <f t="shared" si="10"/>
        <v>9078.5285760000006</v>
      </c>
      <c r="N74" s="74"/>
    </row>
    <row r="75" spans="1:14">
      <c r="A75" s="45" t="s">
        <v>100</v>
      </c>
      <c r="B75" s="46" t="s">
        <v>231</v>
      </c>
      <c r="C75" s="46" t="s">
        <v>42</v>
      </c>
      <c r="D75" s="80">
        <v>21133.007999999998</v>
      </c>
      <c r="E75" s="104">
        <f t="shared" si="8"/>
        <v>20287.687679999999</v>
      </c>
      <c r="F75" s="104">
        <f t="shared" si="1"/>
        <v>19653.697439999996</v>
      </c>
      <c r="G75" s="105">
        <f t="shared" si="9"/>
        <v>19019.707199999997</v>
      </c>
      <c r="H75" s="105">
        <f t="shared" si="3"/>
        <v>17963.056799999998</v>
      </c>
      <c r="I75" s="106">
        <f t="shared" si="7"/>
        <v>18174.386879999998</v>
      </c>
      <c r="J75" s="106">
        <f t="shared" si="6"/>
        <v>17117.73648</v>
      </c>
      <c r="K75" s="107">
        <f t="shared" si="4"/>
        <v>17540.396639999999</v>
      </c>
      <c r="L75" s="107">
        <f t="shared" si="10"/>
        <v>16483.74624</v>
      </c>
      <c r="N75" s="74"/>
    </row>
    <row r="76" spans="1:14">
      <c r="A76" s="45" t="s">
        <v>103</v>
      </c>
      <c r="B76" s="46" t="s">
        <v>232</v>
      </c>
      <c r="C76" s="46" t="s">
        <v>32</v>
      </c>
      <c r="D76" s="80">
        <v>18648.198400000001</v>
      </c>
      <c r="E76" s="104">
        <f t="shared" si="8"/>
        <v>17902.270464000001</v>
      </c>
      <c r="F76" s="104">
        <f t="shared" si="1"/>
        <v>17342.824511999999</v>
      </c>
      <c r="G76" s="105">
        <f t="shared" si="9"/>
        <v>16783.378560000001</v>
      </c>
      <c r="H76" s="105">
        <f t="shared" si="3"/>
        <v>15850.968640000001</v>
      </c>
      <c r="I76" s="106">
        <f t="shared" si="7"/>
        <v>16037.450624000001</v>
      </c>
      <c r="J76" s="106">
        <f t="shared" si="6"/>
        <v>15105.040704000001</v>
      </c>
      <c r="K76" s="107">
        <f t="shared" si="4"/>
        <v>15478.004672000001</v>
      </c>
      <c r="L76" s="107">
        <f t="shared" si="10"/>
        <v>14545.594752000001</v>
      </c>
      <c r="N76" s="74"/>
    </row>
    <row r="77" spans="1:14">
      <c r="A77" s="45" t="s">
        <v>103</v>
      </c>
      <c r="B77" s="46" t="s">
        <v>232</v>
      </c>
      <c r="C77" s="46" t="s">
        <v>42</v>
      </c>
      <c r="D77" s="80">
        <v>47774.7088</v>
      </c>
      <c r="E77" s="104">
        <f t="shared" ref="E77:E133" si="11">D77+(D77*$E$11)</f>
        <v>45863.720448</v>
      </c>
      <c r="F77" s="104">
        <f t="shared" ref="F77:F133" si="12">D77+(D77*$F$11)</f>
        <v>44430.479183999996</v>
      </c>
      <c r="G77" s="105">
        <f t="shared" ref="G77:G133" si="13">D77+(D77*$G$11)</f>
        <v>42997.23792</v>
      </c>
      <c r="H77" s="105">
        <f t="shared" ref="H77:H133" si="14">D77+(D77*$H$11)</f>
        <v>40608.502480000003</v>
      </c>
      <c r="I77" s="106">
        <f t="shared" ref="I77:I133" si="15">D77+(D77*$I$11)</f>
        <v>41086.249567999999</v>
      </c>
      <c r="J77" s="106">
        <f t="shared" ref="J77:J133" si="16">D77+(D77*$J$11)</f>
        <v>38697.514128000003</v>
      </c>
      <c r="K77" s="107">
        <f t="shared" ref="K77:K133" si="17">D77+(D77*$K$11)</f>
        <v>39653.008304000003</v>
      </c>
      <c r="L77" s="107">
        <f t="shared" ref="L77:L133" si="18">D77+(D77*$L$11)</f>
        <v>37264.272863999999</v>
      </c>
      <c r="N77" s="74"/>
    </row>
    <row r="78" spans="1:14">
      <c r="A78" s="45" t="s">
        <v>106</v>
      </c>
      <c r="B78" s="46" t="s">
        <v>233</v>
      </c>
      <c r="C78" s="46" t="s">
        <v>32</v>
      </c>
      <c r="D78" s="80">
        <v>30588.292800000003</v>
      </c>
      <c r="E78" s="104">
        <f t="shared" si="11"/>
        <v>29364.761088000003</v>
      </c>
      <c r="F78" s="104">
        <f t="shared" si="12"/>
        <v>28447.112304000002</v>
      </c>
      <c r="G78" s="105">
        <f t="shared" si="13"/>
        <v>27529.463520000001</v>
      </c>
      <c r="H78" s="105">
        <f t="shared" si="14"/>
        <v>26000.048880000002</v>
      </c>
      <c r="I78" s="106">
        <f t="shared" si="15"/>
        <v>26305.931808000001</v>
      </c>
      <c r="J78" s="106">
        <f t="shared" si="16"/>
        <v>24776.517168000002</v>
      </c>
      <c r="K78" s="107">
        <f t="shared" si="17"/>
        <v>25388.283024000004</v>
      </c>
      <c r="L78" s="107">
        <f t="shared" si="18"/>
        <v>23858.868384000001</v>
      </c>
      <c r="N78" s="74"/>
    </row>
    <row r="79" spans="1:14">
      <c r="A79" s="45" t="s">
        <v>106</v>
      </c>
      <c r="B79" s="46" t="s">
        <v>233</v>
      </c>
      <c r="C79" s="46" t="s">
        <v>42</v>
      </c>
      <c r="D79" s="80">
        <v>51712.481599999999</v>
      </c>
      <c r="E79" s="104">
        <f t="shared" si="11"/>
        <v>49643.982336000001</v>
      </c>
      <c r="F79" s="104">
        <f t="shared" si="12"/>
        <v>48092.607887999999</v>
      </c>
      <c r="G79" s="105">
        <f t="shared" si="13"/>
        <v>46541.233439999996</v>
      </c>
      <c r="H79" s="105">
        <f t="shared" si="14"/>
        <v>43955.609360000002</v>
      </c>
      <c r="I79" s="106">
        <f t="shared" si="15"/>
        <v>44472.734175999998</v>
      </c>
      <c r="J79" s="106">
        <f t="shared" si="16"/>
        <v>41887.110095999997</v>
      </c>
      <c r="K79" s="107">
        <f t="shared" si="17"/>
        <v>42921.359727999996</v>
      </c>
      <c r="L79" s="107">
        <f t="shared" si="18"/>
        <v>40335.735648000002</v>
      </c>
      <c r="N79" s="74"/>
    </row>
    <row r="80" spans="1:14">
      <c r="A80" s="45" t="s">
        <v>109</v>
      </c>
      <c r="B80" s="46" t="s">
        <v>234</v>
      </c>
      <c r="C80" s="46" t="s">
        <v>32</v>
      </c>
      <c r="D80" s="80">
        <v>53304.347200000004</v>
      </c>
      <c r="E80" s="104">
        <f t="shared" si="11"/>
        <v>51172.173312000006</v>
      </c>
      <c r="F80" s="104">
        <f t="shared" si="12"/>
        <v>49573.042896000006</v>
      </c>
      <c r="G80" s="105">
        <f t="shared" si="13"/>
        <v>47973.912479999999</v>
      </c>
      <c r="H80" s="105">
        <f t="shared" si="14"/>
        <v>45308.695120000004</v>
      </c>
      <c r="I80" s="106">
        <f t="shared" si="15"/>
        <v>45841.738592000002</v>
      </c>
      <c r="J80" s="106">
        <f t="shared" si="16"/>
        <v>43176.521231999999</v>
      </c>
      <c r="K80" s="107">
        <f t="shared" si="17"/>
        <v>44242.608176000002</v>
      </c>
      <c r="L80" s="107">
        <f t="shared" si="18"/>
        <v>41577.390815999999</v>
      </c>
      <c r="N80" s="74"/>
    </row>
    <row r="81" spans="1:14">
      <c r="A81" s="45" t="s">
        <v>113</v>
      </c>
      <c r="B81" s="46" t="s">
        <v>235</v>
      </c>
      <c r="C81" s="46" t="s">
        <v>32</v>
      </c>
      <c r="D81" s="80">
        <v>18324.092800000002</v>
      </c>
      <c r="E81" s="104">
        <f t="shared" si="11"/>
        <v>17591.129088000002</v>
      </c>
      <c r="F81" s="104">
        <f t="shared" si="12"/>
        <v>17041.406304000004</v>
      </c>
      <c r="G81" s="105">
        <f t="shared" si="13"/>
        <v>16491.683520000002</v>
      </c>
      <c r="H81" s="105">
        <f t="shared" si="14"/>
        <v>15575.478880000002</v>
      </c>
      <c r="I81" s="106">
        <f t="shared" si="15"/>
        <v>15758.719808000002</v>
      </c>
      <c r="J81" s="106">
        <f t="shared" si="16"/>
        <v>14842.515168000002</v>
      </c>
      <c r="K81" s="107">
        <f t="shared" si="17"/>
        <v>15208.997024000002</v>
      </c>
      <c r="L81" s="107">
        <f t="shared" si="18"/>
        <v>14292.792384000002</v>
      </c>
      <c r="N81" s="74"/>
    </row>
    <row r="82" spans="1:14">
      <c r="A82" s="45" t="s">
        <v>116</v>
      </c>
      <c r="B82" s="46" t="s">
        <v>236</v>
      </c>
      <c r="C82" s="46" t="s">
        <v>32</v>
      </c>
      <c r="D82" s="80">
        <v>30399.7824</v>
      </c>
      <c r="E82" s="104">
        <f t="shared" si="11"/>
        <v>29183.791104</v>
      </c>
      <c r="F82" s="104">
        <f t="shared" si="12"/>
        <v>28271.797632000002</v>
      </c>
      <c r="G82" s="105">
        <f t="shared" si="13"/>
        <v>27359.80416</v>
      </c>
      <c r="H82" s="105">
        <f t="shared" si="14"/>
        <v>25839.815040000001</v>
      </c>
      <c r="I82" s="106">
        <f t="shared" si="15"/>
        <v>26143.812864</v>
      </c>
      <c r="J82" s="106">
        <f t="shared" si="16"/>
        <v>24623.823744000001</v>
      </c>
      <c r="K82" s="107">
        <f t="shared" si="17"/>
        <v>25231.819391999998</v>
      </c>
      <c r="L82" s="107">
        <f t="shared" si="18"/>
        <v>23711.830271999999</v>
      </c>
      <c r="N82" s="74"/>
    </row>
    <row r="83" spans="1:14">
      <c r="A83" s="45" t="s">
        <v>118</v>
      </c>
      <c r="B83" s="46" t="s">
        <v>237</v>
      </c>
      <c r="C83" s="46" t="s">
        <v>32</v>
      </c>
      <c r="D83" s="80">
        <v>43942.7664</v>
      </c>
      <c r="E83" s="104">
        <f t="shared" si="11"/>
        <v>42185.055743999998</v>
      </c>
      <c r="F83" s="104">
        <f t="shared" si="12"/>
        <v>40866.772751999997</v>
      </c>
      <c r="G83" s="105">
        <f t="shared" si="13"/>
        <v>39548.489759999997</v>
      </c>
      <c r="H83" s="105">
        <f t="shared" si="14"/>
        <v>37351.351439999999</v>
      </c>
      <c r="I83" s="106">
        <f t="shared" si="15"/>
        <v>37790.779104000001</v>
      </c>
      <c r="J83" s="106">
        <f t="shared" si="16"/>
        <v>35593.640784000003</v>
      </c>
      <c r="K83" s="107">
        <f t="shared" si="17"/>
        <v>36472.496112000001</v>
      </c>
      <c r="L83" s="107">
        <f t="shared" si="18"/>
        <v>34275.357792000003</v>
      </c>
      <c r="N83" s="74"/>
    </row>
    <row r="84" spans="1:14">
      <c r="A84" s="45" t="s">
        <v>120</v>
      </c>
      <c r="B84" s="46" t="s">
        <v>238</v>
      </c>
      <c r="C84" s="46" t="s">
        <v>32</v>
      </c>
      <c r="D84" s="80">
        <v>55077.006400000006</v>
      </c>
      <c r="E84" s="104">
        <f t="shared" si="11"/>
        <v>52873.926144000005</v>
      </c>
      <c r="F84" s="104">
        <f t="shared" si="12"/>
        <v>51221.615952000007</v>
      </c>
      <c r="G84" s="105">
        <f t="shared" si="13"/>
        <v>49569.305760000003</v>
      </c>
      <c r="H84" s="105">
        <f t="shared" si="14"/>
        <v>46815.455440000005</v>
      </c>
      <c r="I84" s="106">
        <f t="shared" si="15"/>
        <v>47366.225504000002</v>
      </c>
      <c r="J84" s="106">
        <f t="shared" si="16"/>
        <v>44612.375184000004</v>
      </c>
      <c r="K84" s="107">
        <f t="shared" si="17"/>
        <v>45713.915312000005</v>
      </c>
      <c r="L84" s="107">
        <f t="shared" si="18"/>
        <v>42960.064992000007</v>
      </c>
      <c r="N84" s="74"/>
    </row>
    <row r="85" spans="1:14">
      <c r="A85" s="45" t="s">
        <v>122</v>
      </c>
      <c r="B85" s="46" t="s">
        <v>263</v>
      </c>
      <c r="C85" s="46" t="s">
        <v>32</v>
      </c>
      <c r="D85" s="80">
        <v>55413.238400000002</v>
      </c>
      <c r="E85" s="104">
        <f t="shared" si="11"/>
        <v>53196.708864</v>
      </c>
      <c r="F85" s="104">
        <f t="shared" si="12"/>
        <v>51534.311712000002</v>
      </c>
      <c r="G85" s="105">
        <f t="shared" si="13"/>
        <v>49871.914560000005</v>
      </c>
      <c r="H85" s="105">
        <f t="shared" si="14"/>
        <v>47101.252640000006</v>
      </c>
      <c r="I85" s="106">
        <f t="shared" si="15"/>
        <v>47655.385024000003</v>
      </c>
      <c r="J85" s="106">
        <f t="shared" si="16"/>
        <v>44884.723104000004</v>
      </c>
      <c r="K85" s="107">
        <f t="shared" si="17"/>
        <v>45992.987871999998</v>
      </c>
      <c r="L85" s="107">
        <f t="shared" si="18"/>
        <v>43222.325951999999</v>
      </c>
      <c r="N85" s="74"/>
    </row>
    <row r="86" spans="1:14">
      <c r="A86" s="45" t="s">
        <v>124</v>
      </c>
      <c r="B86" s="46" t="s">
        <v>239</v>
      </c>
      <c r="C86" s="46" t="s">
        <v>32</v>
      </c>
      <c r="D86" s="80">
        <v>8493.9920000000002</v>
      </c>
      <c r="E86" s="104">
        <f t="shared" si="11"/>
        <v>8154.2323200000001</v>
      </c>
      <c r="F86" s="104">
        <f t="shared" si="12"/>
        <v>7899.4125599999998</v>
      </c>
      <c r="G86" s="105">
        <f t="shared" si="13"/>
        <v>7644.5928000000004</v>
      </c>
      <c r="H86" s="105">
        <f t="shared" si="14"/>
        <v>7219.8932000000004</v>
      </c>
      <c r="I86" s="106">
        <f t="shared" si="15"/>
        <v>7304.8331200000002</v>
      </c>
      <c r="J86" s="106">
        <f t="shared" si="16"/>
        <v>6880.1335200000003</v>
      </c>
      <c r="K86" s="107">
        <f t="shared" si="17"/>
        <v>7050.0133599999999</v>
      </c>
      <c r="L86" s="107">
        <f t="shared" si="18"/>
        <v>6625.31376</v>
      </c>
      <c r="N86" s="74"/>
    </row>
    <row r="87" spans="1:14">
      <c r="A87" s="45" t="s">
        <v>124</v>
      </c>
      <c r="B87" s="46" t="s">
        <v>239</v>
      </c>
      <c r="C87" s="46" t="s">
        <v>42</v>
      </c>
      <c r="D87" s="80">
        <v>17850.060799999999</v>
      </c>
      <c r="E87" s="104">
        <f t="shared" si="11"/>
        <v>17136.058367999998</v>
      </c>
      <c r="F87" s="104">
        <f t="shared" si="12"/>
        <v>16600.556543999999</v>
      </c>
      <c r="G87" s="105">
        <f t="shared" si="13"/>
        <v>16065.05472</v>
      </c>
      <c r="H87" s="105">
        <f t="shared" si="14"/>
        <v>15172.55168</v>
      </c>
      <c r="I87" s="106">
        <f t="shared" si="15"/>
        <v>15351.052287999999</v>
      </c>
      <c r="J87" s="106">
        <f t="shared" si="16"/>
        <v>14458.549247999999</v>
      </c>
      <c r="K87" s="107">
        <f t="shared" si="17"/>
        <v>14815.550464</v>
      </c>
      <c r="L87" s="107">
        <f t="shared" si="18"/>
        <v>13923.047424</v>
      </c>
      <c r="N87" s="74"/>
    </row>
    <row r="88" spans="1:14">
      <c r="A88" s="45" t="s">
        <v>126</v>
      </c>
      <c r="B88" s="46" t="s">
        <v>240</v>
      </c>
      <c r="C88" s="46" t="s">
        <v>32</v>
      </c>
      <c r="D88" s="80">
        <v>9348.3520000000008</v>
      </c>
      <c r="E88" s="104">
        <f t="shared" si="11"/>
        <v>8974.4179199999999</v>
      </c>
      <c r="F88" s="104">
        <f t="shared" si="12"/>
        <v>8693.9673600000006</v>
      </c>
      <c r="G88" s="105">
        <f t="shared" si="13"/>
        <v>8413.5168000000012</v>
      </c>
      <c r="H88" s="105">
        <f t="shared" si="14"/>
        <v>7946.0992000000006</v>
      </c>
      <c r="I88" s="106">
        <f t="shared" si="15"/>
        <v>8039.5827200000003</v>
      </c>
      <c r="J88" s="106">
        <f t="shared" si="16"/>
        <v>7572.1651200000006</v>
      </c>
      <c r="K88" s="107">
        <f t="shared" si="17"/>
        <v>7759.132160000001</v>
      </c>
      <c r="L88" s="107">
        <f t="shared" si="18"/>
        <v>7291.7145600000003</v>
      </c>
      <c r="N88" s="74"/>
    </row>
    <row r="89" spans="1:14">
      <c r="A89" s="45" t="s">
        <v>126</v>
      </c>
      <c r="B89" s="46" t="s">
        <v>240</v>
      </c>
      <c r="C89" s="46" t="s">
        <v>42</v>
      </c>
      <c r="D89" s="80">
        <v>21055.84</v>
      </c>
      <c r="E89" s="104">
        <f t="shared" si="11"/>
        <v>20213.606400000001</v>
      </c>
      <c r="F89" s="104">
        <f t="shared" si="12"/>
        <v>19581.931199999999</v>
      </c>
      <c r="G89" s="105">
        <f t="shared" si="13"/>
        <v>18950.256000000001</v>
      </c>
      <c r="H89" s="105">
        <f t="shared" si="14"/>
        <v>17897.464</v>
      </c>
      <c r="I89" s="106">
        <f t="shared" si="15"/>
        <v>18108.022400000002</v>
      </c>
      <c r="J89" s="106">
        <f t="shared" si="16"/>
        <v>17055.2304</v>
      </c>
      <c r="K89" s="107">
        <f t="shared" si="17"/>
        <v>17476.3472</v>
      </c>
      <c r="L89" s="107">
        <f t="shared" si="18"/>
        <v>16423.555199999999</v>
      </c>
      <c r="N89" s="74"/>
    </row>
    <row r="90" spans="1:14">
      <c r="A90" s="45" t="s">
        <v>129</v>
      </c>
      <c r="B90" s="46" t="s">
        <v>241</v>
      </c>
      <c r="C90" s="46" t="s">
        <v>32</v>
      </c>
      <c r="D90" s="80">
        <v>7949.4064000000008</v>
      </c>
      <c r="E90" s="104">
        <f t="shared" si="11"/>
        <v>7631.4301440000008</v>
      </c>
      <c r="F90" s="104">
        <f t="shared" si="12"/>
        <v>7392.9479520000004</v>
      </c>
      <c r="G90" s="105">
        <f t="shared" si="13"/>
        <v>7154.465760000001</v>
      </c>
      <c r="H90" s="105">
        <f t="shared" si="14"/>
        <v>6756.9954400000006</v>
      </c>
      <c r="I90" s="106">
        <f t="shared" si="15"/>
        <v>6836.489504000001</v>
      </c>
      <c r="J90" s="106">
        <f t="shared" si="16"/>
        <v>6439.0191840000007</v>
      </c>
      <c r="K90" s="107">
        <f t="shared" si="17"/>
        <v>6598.0073120000006</v>
      </c>
      <c r="L90" s="107">
        <f t="shared" si="18"/>
        <v>6200.5369920000003</v>
      </c>
      <c r="N90" s="74"/>
    </row>
    <row r="91" spans="1:14" ht="16">
      <c r="A91" s="45" t="s">
        <v>131</v>
      </c>
      <c r="B91" s="56" t="s">
        <v>242</v>
      </c>
      <c r="C91" s="46" t="s">
        <v>32</v>
      </c>
      <c r="D91" s="80">
        <v>10502.5648</v>
      </c>
      <c r="E91" s="104">
        <f t="shared" si="11"/>
        <v>10082.462208000001</v>
      </c>
      <c r="F91" s="104">
        <f t="shared" si="12"/>
        <v>9767.3852640000005</v>
      </c>
      <c r="G91" s="105">
        <f t="shared" si="13"/>
        <v>9452.3083200000001</v>
      </c>
      <c r="H91" s="105">
        <f t="shared" si="14"/>
        <v>8927.1800800000001</v>
      </c>
      <c r="I91" s="106">
        <f t="shared" si="15"/>
        <v>9032.2057280000008</v>
      </c>
      <c r="J91" s="106">
        <f t="shared" si="16"/>
        <v>8507.0774880000008</v>
      </c>
      <c r="K91" s="107">
        <f t="shared" si="17"/>
        <v>8717.1287840000005</v>
      </c>
      <c r="L91" s="107">
        <f t="shared" si="18"/>
        <v>8192.0005440000004</v>
      </c>
      <c r="N91" s="74"/>
    </row>
    <row r="92" spans="1:14">
      <c r="A92" s="45" t="s">
        <v>134</v>
      </c>
      <c r="B92" s="46" t="s">
        <v>243</v>
      </c>
      <c r="C92" s="46" t="s">
        <v>32</v>
      </c>
      <c r="D92" s="80">
        <v>6297.46</v>
      </c>
      <c r="E92" s="104">
        <f t="shared" si="11"/>
        <v>6045.5616</v>
      </c>
      <c r="F92" s="104">
        <f t="shared" si="12"/>
        <v>5856.6378000000004</v>
      </c>
      <c r="G92" s="105">
        <f t="shared" si="13"/>
        <v>5667.7139999999999</v>
      </c>
      <c r="H92" s="105">
        <f t="shared" si="14"/>
        <v>5352.8410000000003</v>
      </c>
      <c r="I92" s="106">
        <f t="shared" si="15"/>
        <v>5415.8155999999999</v>
      </c>
      <c r="J92" s="106">
        <f t="shared" si="16"/>
        <v>5100.9426000000003</v>
      </c>
      <c r="K92" s="107">
        <f t="shared" si="17"/>
        <v>5226.8917999999994</v>
      </c>
      <c r="L92" s="107">
        <f t="shared" si="18"/>
        <v>4912.0187999999998</v>
      </c>
      <c r="N92" s="74"/>
    </row>
    <row r="93" spans="1:14">
      <c r="A93" s="45" t="s">
        <v>134</v>
      </c>
      <c r="B93" s="46" t="s">
        <v>243</v>
      </c>
      <c r="C93" s="46" t="s">
        <v>42</v>
      </c>
      <c r="D93" s="80">
        <v>12647.8352</v>
      </c>
      <c r="E93" s="104">
        <f t="shared" si="11"/>
        <v>12141.921791999999</v>
      </c>
      <c r="F93" s="104">
        <f t="shared" si="12"/>
        <v>11762.486735999999</v>
      </c>
      <c r="G93" s="105">
        <f t="shared" si="13"/>
        <v>11383.05168</v>
      </c>
      <c r="H93" s="105">
        <f t="shared" si="14"/>
        <v>10750.65992</v>
      </c>
      <c r="I93" s="106">
        <f t="shared" si="15"/>
        <v>10877.138272</v>
      </c>
      <c r="J93" s="106">
        <f t="shared" si="16"/>
        <v>10244.746512</v>
      </c>
      <c r="K93" s="107">
        <f t="shared" si="17"/>
        <v>10497.703216</v>
      </c>
      <c r="L93" s="107">
        <f t="shared" si="18"/>
        <v>9865.3114559999995</v>
      </c>
      <c r="N93" s="74"/>
    </row>
    <row r="94" spans="1:14">
      <c r="A94" s="45" t="s">
        <v>136</v>
      </c>
      <c r="B94" s="46" t="s">
        <v>244</v>
      </c>
      <c r="C94" s="46" t="s">
        <v>32</v>
      </c>
      <c r="D94" s="80">
        <v>5220.9664000000002</v>
      </c>
      <c r="E94" s="104">
        <f t="shared" si="11"/>
        <v>5012.1277440000003</v>
      </c>
      <c r="F94" s="104">
        <f t="shared" si="12"/>
        <v>4855.4987520000004</v>
      </c>
      <c r="G94" s="105">
        <f t="shared" si="13"/>
        <v>4698.8697600000005</v>
      </c>
      <c r="H94" s="105">
        <f t="shared" si="14"/>
        <v>4437.8214400000006</v>
      </c>
      <c r="I94" s="106">
        <f t="shared" si="15"/>
        <v>4490.0311039999997</v>
      </c>
      <c r="J94" s="106">
        <f t="shared" si="16"/>
        <v>4228.9827839999998</v>
      </c>
      <c r="K94" s="107">
        <f t="shared" si="17"/>
        <v>4333.4021119999998</v>
      </c>
      <c r="L94" s="107">
        <f t="shared" si="18"/>
        <v>4072.3537919999999</v>
      </c>
      <c r="N94" s="74"/>
    </row>
    <row r="95" spans="1:14">
      <c r="A95" s="45" t="s">
        <v>136</v>
      </c>
      <c r="B95" s="46" t="s">
        <v>244</v>
      </c>
      <c r="C95" s="46" t="s">
        <v>42</v>
      </c>
      <c r="D95" s="80">
        <v>9056.2160000000003</v>
      </c>
      <c r="E95" s="104">
        <f t="shared" si="11"/>
        <v>8693.9673600000006</v>
      </c>
      <c r="F95" s="104">
        <f t="shared" si="12"/>
        <v>8422.2808800000003</v>
      </c>
      <c r="G95" s="105">
        <f t="shared" si="13"/>
        <v>8150.5944</v>
      </c>
      <c r="H95" s="105">
        <f t="shared" si="14"/>
        <v>7697.7836000000007</v>
      </c>
      <c r="I95" s="106">
        <f t="shared" si="15"/>
        <v>7788.3457600000002</v>
      </c>
      <c r="J95" s="106">
        <f t="shared" si="16"/>
        <v>7335.53496</v>
      </c>
      <c r="K95" s="107">
        <f t="shared" si="17"/>
        <v>7516.6592799999999</v>
      </c>
      <c r="L95" s="107">
        <f t="shared" si="18"/>
        <v>7063.8484800000006</v>
      </c>
      <c r="N95" s="74"/>
    </row>
    <row r="96" spans="1:14">
      <c r="A96" s="45" t="s">
        <v>138</v>
      </c>
      <c r="B96" s="46" t="s">
        <v>139</v>
      </c>
      <c r="C96" s="46" t="s">
        <v>32</v>
      </c>
      <c r="D96" s="80">
        <v>5700.5104000000001</v>
      </c>
      <c r="E96" s="104">
        <f t="shared" si="11"/>
        <v>5472.4899839999998</v>
      </c>
      <c r="F96" s="104">
        <f t="shared" si="12"/>
        <v>5301.4746720000003</v>
      </c>
      <c r="G96" s="105">
        <f t="shared" si="13"/>
        <v>5130.4593599999998</v>
      </c>
      <c r="H96" s="105">
        <f t="shared" si="14"/>
        <v>4845.4338399999997</v>
      </c>
      <c r="I96" s="106">
        <f t="shared" si="15"/>
        <v>4902.4389439999995</v>
      </c>
      <c r="J96" s="106">
        <f t="shared" si="16"/>
        <v>4617.4134240000003</v>
      </c>
      <c r="K96" s="107">
        <f t="shared" si="17"/>
        <v>4731.423632</v>
      </c>
      <c r="L96" s="107">
        <f t="shared" si="18"/>
        <v>4446.3981119999999</v>
      </c>
      <c r="N96" s="74"/>
    </row>
    <row r="97" spans="1:14">
      <c r="A97" s="45" t="s">
        <v>138</v>
      </c>
      <c r="B97" s="46" t="s">
        <v>139</v>
      </c>
      <c r="C97" s="46" t="s">
        <v>42</v>
      </c>
      <c r="D97" s="80">
        <v>13068.952000000001</v>
      </c>
      <c r="E97" s="104">
        <f t="shared" si="11"/>
        <v>12546.193920000002</v>
      </c>
      <c r="F97" s="104">
        <f t="shared" si="12"/>
        <v>12154.125360000002</v>
      </c>
      <c r="G97" s="105">
        <f t="shared" si="13"/>
        <v>11762.0568</v>
      </c>
      <c r="H97" s="105">
        <f t="shared" si="14"/>
        <v>11108.609200000001</v>
      </c>
      <c r="I97" s="106">
        <f t="shared" si="15"/>
        <v>11239.298720000001</v>
      </c>
      <c r="J97" s="106">
        <f t="shared" si="16"/>
        <v>10585.851120000001</v>
      </c>
      <c r="K97" s="107">
        <f t="shared" si="17"/>
        <v>10847.230160000001</v>
      </c>
      <c r="L97" s="107">
        <f t="shared" si="18"/>
        <v>10193.782560000001</v>
      </c>
      <c r="N97" s="74"/>
    </row>
    <row r="98" spans="1:14">
      <c r="A98" s="45" t="s">
        <v>140</v>
      </c>
      <c r="B98" s="46" t="s">
        <v>245</v>
      </c>
      <c r="C98" s="46" t="s">
        <v>32</v>
      </c>
      <c r="D98" s="80">
        <v>7079.6127999999999</v>
      </c>
      <c r="E98" s="104">
        <f t="shared" si="11"/>
        <v>6796.4282880000001</v>
      </c>
      <c r="F98" s="104">
        <f t="shared" si="12"/>
        <v>6584.0399040000002</v>
      </c>
      <c r="G98" s="105">
        <f t="shared" si="13"/>
        <v>6371.6515199999994</v>
      </c>
      <c r="H98" s="105">
        <f t="shared" si="14"/>
        <v>6017.6708799999997</v>
      </c>
      <c r="I98" s="106">
        <f t="shared" si="15"/>
        <v>6088.4670079999996</v>
      </c>
      <c r="J98" s="106">
        <f t="shared" si="16"/>
        <v>5734.4863679999999</v>
      </c>
      <c r="K98" s="107">
        <f t="shared" si="17"/>
        <v>5876.0786239999998</v>
      </c>
      <c r="L98" s="107">
        <f t="shared" si="18"/>
        <v>5522.097984</v>
      </c>
      <c r="N98" s="74"/>
    </row>
    <row r="99" spans="1:14">
      <c r="A99" s="45" t="s">
        <v>143</v>
      </c>
      <c r="B99" s="46" t="s">
        <v>144</v>
      </c>
      <c r="C99" s="46" t="s">
        <v>32</v>
      </c>
      <c r="D99" s="80">
        <v>3231.1344000000004</v>
      </c>
      <c r="E99" s="104">
        <f t="shared" si="11"/>
        <v>3101.8890240000005</v>
      </c>
      <c r="F99" s="104">
        <f t="shared" si="12"/>
        <v>3004.9549920000004</v>
      </c>
      <c r="G99" s="105">
        <f t="shared" si="13"/>
        <v>2908.0209600000003</v>
      </c>
      <c r="H99" s="105">
        <f t="shared" si="14"/>
        <v>2746.4642400000002</v>
      </c>
      <c r="I99" s="106">
        <f t="shared" si="15"/>
        <v>2778.7755840000004</v>
      </c>
      <c r="J99" s="106">
        <f t="shared" si="16"/>
        <v>2617.2188640000004</v>
      </c>
      <c r="K99" s="107">
        <f t="shared" si="17"/>
        <v>2681.8415520000003</v>
      </c>
      <c r="L99" s="107">
        <f t="shared" si="18"/>
        <v>2520.2848320000003</v>
      </c>
      <c r="N99" s="74"/>
    </row>
    <row r="100" spans="1:14">
      <c r="A100" s="45" t="s">
        <v>145</v>
      </c>
      <c r="B100" s="46" t="s">
        <v>146</v>
      </c>
      <c r="C100" s="46" t="s">
        <v>32</v>
      </c>
      <c r="D100" s="80">
        <v>4933.24</v>
      </c>
      <c r="E100" s="104">
        <f t="shared" si="11"/>
        <v>4735.9103999999998</v>
      </c>
      <c r="F100" s="104">
        <f t="shared" si="12"/>
        <v>4587.9132</v>
      </c>
      <c r="G100" s="105">
        <f t="shared" si="13"/>
        <v>4439.9160000000002</v>
      </c>
      <c r="H100" s="105">
        <f t="shared" si="14"/>
        <v>4193.2539999999999</v>
      </c>
      <c r="I100" s="106">
        <f t="shared" si="15"/>
        <v>4242.5864000000001</v>
      </c>
      <c r="J100" s="106">
        <f t="shared" si="16"/>
        <v>3995.9243999999999</v>
      </c>
      <c r="K100" s="107">
        <f t="shared" si="17"/>
        <v>4094.5891999999999</v>
      </c>
      <c r="L100" s="107">
        <f t="shared" si="18"/>
        <v>3847.9272000000001</v>
      </c>
      <c r="N100" s="74"/>
    </row>
    <row r="101" spans="1:14">
      <c r="A101" s="45" t="s">
        <v>147</v>
      </c>
      <c r="B101" s="46" t="s">
        <v>148</v>
      </c>
      <c r="C101" s="46" t="s">
        <v>32</v>
      </c>
      <c r="D101" s="80">
        <v>4163.7647999999999</v>
      </c>
      <c r="E101" s="104">
        <f t="shared" si="11"/>
        <v>3997.2142079999999</v>
      </c>
      <c r="F101" s="104">
        <f t="shared" si="12"/>
        <v>3872.3012639999997</v>
      </c>
      <c r="G101" s="105">
        <f t="shared" si="13"/>
        <v>3747.38832</v>
      </c>
      <c r="H101" s="105">
        <f t="shared" si="14"/>
        <v>3539.2000800000001</v>
      </c>
      <c r="I101" s="106">
        <f t="shared" si="15"/>
        <v>3580.837728</v>
      </c>
      <c r="J101" s="106">
        <f t="shared" si="16"/>
        <v>3372.649488</v>
      </c>
      <c r="K101" s="107">
        <f t="shared" si="17"/>
        <v>3455.9247839999998</v>
      </c>
      <c r="L101" s="107">
        <f t="shared" si="18"/>
        <v>3247.7365439999999</v>
      </c>
      <c r="N101" s="74"/>
    </row>
    <row r="102" spans="1:14">
      <c r="A102" s="45" t="s">
        <v>149</v>
      </c>
      <c r="B102" s="46" t="s">
        <v>150</v>
      </c>
      <c r="C102" s="46" t="s">
        <v>32</v>
      </c>
      <c r="D102" s="80">
        <v>5720.3536000000004</v>
      </c>
      <c r="E102" s="104">
        <f t="shared" si="11"/>
        <v>5491.5394560000004</v>
      </c>
      <c r="F102" s="104">
        <f t="shared" si="12"/>
        <v>5319.9288480000005</v>
      </c>
      <c r="G102" s="105">
        <f t="shared" si="13"/>
        <v>5148.3182400000005</v>
      </c>
      <c r="H102" s="105">
        <f t="shared" si="14"/>
        <v>4862.3005600000006</v>
      </c>
      <c r="I102" s="106">
        <f t="shared" si="15"/>
        <v>4919.5040960000006</v>
      </c>
      <c r="J102" s="106">
        <f t="shared" si="16"/>
        <v>4633.4864159999997</v>
      </c>
      <c r="K102" s="107">
        <f t="shared" si="17"/>
        <v>4747.8934880000006</v>
      </c>
      <c r="L102" s="107">
        <f t="shared" si="18"/>
        <v>4461.8758080000007</v>
      </c>
      <c r="N102" s="74"/>
    </row>
    <row r="103" spans="1:14">
      <c r="A103" s="45" t="s">
        <v>152</v>
      </c>
      <c r="B103" s="46" t="s">
        <v>153</v>
      </c>
      <c r="C103" s="46" t="s">
        <v>32</v>
      </c>
      <c r="D103" s="80">
        <v>13524.243200000001</v>
      </c>
      <c r="E103" s="104">
        <f t="shared" si="11"/>
        <v>12983.273472000001</v>
      </c>
      <c r="F103" s="104">
        <f t="shared" si="12"/>
        <v>12577.546176</v>
      </c>
      <c r="G103" s="105">
        <f t="shared" si="13"/>
        <v>12171.818880000001</v>
      </c>
      <c r="H103" s="105">
        <f t="shared" si="14"/>
        <v>11495.60672</v>
      </c>
      <c r="I103" s="106">
        <f t="shared" si="15"/>
        <v>11630.849152000001</v>
      </c>
      <c r="J103" s="106">
        <f t="shared" si="16"/>
        <v>10954.636992</v>
      </c>
      <c r="K103" s="107">
        <f t="shared" si="17"/>
        <v>11225.121856000002</v>
      </c>
      <c r="L103" s="107">
        <f t="shared" si="18"/>
        <v>10548.909696000001</v>
      </c>
      <c r="N103" s="74"/>
    </row>
    <row r="104" spans="1:14">
      <c r="A104" s="45" t="s">
        <v>154</v>
      </c>
      <c r="B104" s="46" t="s">
        <v>155</v>
      </c>
      <c r="C104" s="46" t="s">
        <v>32</v>
      </c>
      <c r="D104" s="80">
        <v>18144.401600000001</v>
      </c>
      <c r="E104" s="104">
        <f t="shared" si="11"/>
        <v>17418.625536</v>
      </c>
      <c r="F104" s="104">
        <f t="shared" si="12"/>
        <v>16874.293487999999</v>
      </c>
      <c r="G104" s="105">
        <f t="shared" si="13"/>
        <v>16329.961440000001</v>
      </c>
      <c r="H104" s="105">
        <f t="shared" si="14"/>
        <v>15422.74136</v>
      </c>
      <c r="I104" s="106">
        <f t="shared" si="15"/>
        <v>15604.185376000001</v>
      </c>
      <c r="J104" s="106">
        <f t="shared" si="16"/>
        <v>14696.965296</v>
      </c>
      <c r="K104" s="107">
        <f t="shared" si="17"/>
        <v>15059.853328000001</v>
      </c>
      <c r="L104" s="107">
        <f t="shared" si="18"/>
        <v>14152.633248000002</v>
      </c>
      <c r="N104" s="74"/>
    </row>
    <row r="105" spans="1:14">
      <c r="A105" s="45" t="s">
        <v>156</v>
      </c>
      <c r="B105" s="46" t="s">
        <v>157</v>
      </c>
      <c r="C105" s="46" t="s">
        <v>32</v>
      </c>
      <c r="D105" s="80">
        <v>24796</v>
      </c>
      <c r="E105" s="104">
        <f t="shared" si="11"/>
        <v>23804.16</v>
      </c>
      <c r="F105" s="104">
        <f t="shared" si="12"/>
        <v>23060.28</v>
      </c>
      <c r="G105" s="105">
        <f t="shared" si="13"/>
        <v>22316.400000000001</v>
      </c>
      <c r="H105" s="105">
        <f t="shared" si="14"/>
        <v>21076.6</v>
      </c>
      <c r="I105" s="106">
        <f t="shared" si="15"/>
        <v>21324.559999999998</v>
      </c>
      <c r="J105" s="106">
        <f t="shared" si="16"/>
        <v>20084.760000000002</v>
      </c>
      <c r="K105" s="107">
        <f t="shared" si="17"/>
        <v>20580.68</v>
      </c>
      <c r="L105" s="107">
        <f t="shared" si="18"/>
        <v>19340.88</v>
      </c>
      <c r="N105" s="74"/>
    </row>
    <row r="106" spans="1:14">
      <c r="A106" s="45" t="s">
        <v>158</v>
      </c>
      <c r="B106" s="46" t="s">
        <v>159</v>
      </c>
      <c r="C106" s="46" t="s">
        <v>32</v>
      </c>
      <c r="D106" s="80">
        <v>29932.364800000003</v>
      </c>
      <c r="E106" s="104">
        <f t="shared" si="11"/>
        <v>28735.070208000005</v>
      </c>
      <c r="F106" s="104">
        <f t="shared" si="12"/>
        <v>27837.099264000004</v>
      </c>
      <c r="G106" s="105">
        <f t="shared" si="13"/>
        <v>26939.128320000003</v>
      </c>
      <c r="H106" s="105">
        <f t="shared" si="14"/>
        <v>25442.510080000004</v>
      </c>
      <c r="I106" s="106">
        <f t="shared" si="15"/>
        <v>25741.833728000001</v>
      </c>
      <c r="J106" s="106">
        <f t="shared" si="16"/>
        <v>24245.215488000002</v>
      </c>
      <c r="K106" s="107">
        <f t="shared" si="17"/>
        <v>24843.862784000001</v>
      </c>
      <c r="L106" s="107">
        <f t="shared" si="18"/>
        <v>23347.244544000001</v>
      </c>
      <c r="N106" s="74"/>
    </row>
    <row r="107" spans="1:14">
      <c r="A107" s="45" t="s">
        <v>160</v>
      </c>
      <c r="B107" s="46" t="s">
        <v>161</v>
      </c>
      <c r="C107" s="46" t="s">
        <v>32</v>
      </c>
      <c r="D107" s="80">
        <v>35885.324800000002</v>
      </c>
      <c r="E107" s="104">
        <f t="shared" si="11"/>
        <v>34449.911808000004</v>
      </c>
      <c r="F107" s="104">
        <f t="shared" si="12"/>
        <v>33373.352063999999</v>
      </c>
      <c r="G107" s="105">
        <f t="shared" si="13"/>
        <v>32296.79232</v>
      </c>
      <c r="H107" s="105">
        <f t="shared" si="14"/>
        <v>30502.526080000003</v>
      </c>
      <c r="I107" s="106">
        <f t="shared" si="15"/>
        <v>30861.379328000003</v>
      </c>
      <c r="J107" s="106">
        <f t="shared" si="16"/>
        <v>29067.113088000002</v>
      </c>
      <c r="K107" s="107">
        <f t="shared" si="17"/>
        <v>29784.819584000001</v>
      </c>
      <c r="L107" s="107">
        <f t="shared" si="18"/>
        <v>27990.553344</v>
      </c>
      <c r="N107" s="74"/>
    </row>
    <row r="108" spans="1:14">
      <c r="A108" s="45" t="s">
        <v>162</v>
      </c>
      <c r="B108" s="46" t="s">
        <v>163</v>
      </c>
      <c r="C108" s="46" t="s">
        <v>32</v>
      </c>
      <c r="D108" s="80">
        <v>42755.481599999999</v>
      </c>
      <c r="E108" s="104">
        <f t="shared" si="11"/>
        <v>41045.262336</v>
      </c>
      <c r="F108" s="104">
        <f t="shared" si="12"/>
        <v>39762.597887999997</v>
      </c>
      <c r="G108" s="105">
        <f t="shared" si="13"/>
        <v>38479.933440000001</v>
      </c>
      <c r="H108" s="105">
        <f t="shared" si="14"/>
        <v>36342.159359999998</v>
      </c>
      <c r="I108" s="106">
        <f t="shared" si="15"/>
        <v>36769.714176000001</v>
      </c>
      <c r="J108" s="106">
        <f t="shared" si="16"/>
        <v>34631.940095999998</v>
      </c>
      <c r="K108" s="107">
        <f t="shared" si="17"/>
        <v>35487.049727999998</v>
      </c>
      <c r="L108" s="107">
        <f t="shared" si="18"/>
        <v>33349.275647999995</v>
      </c>
      <c r="N108" s="74"/>
    </row>
    <row r="109" spans="1:14">
      <c r="A109" s="45" t="s">
        <v>164</v>
      </c>
      <c r="B109" s="46" t="s">
        <v>165</v>
      </c>
      <c r="C109" s="46" t="s">
        <v>32</v>
      </c>
      <c r="D109" s="80">
        <v>49143.889600000002</v>
      </c>
      <c r="E109" s="104">
        <f t="shared" si="11"/>
        <v>47178.134016000004</v>
      </c>
      <c r="F109" s="104">
        <f t="shared" si="12"/>
        <v>45703.817328000005</v>
      </c>
      <c r="G109" s="105">
        <f t="shared" si="13"/>
        <v>44229.500639999998</v>
      </c>
      <c r="H109" s="105">
        <f t="shared" si="14"/>
        <v>41772.30616</v>
      </c>
      <c r="I109" s="106">
        <f t="shared" si="15"/>
        <v>42263.745056</v>
      </c>
      <c r="J109" s="106">
        <f t="shared" si="16"/>
        <v>39806.550576000001</v>
      </c>
      <c r="K109" s="107">
        <f t="shared" si="17"/>
        <v>40789.428368000001</v>
      </c>
      <c r="L109" s="107">
        <f t="shared" si="18"/>
        <v>38332.233888000002</v>
      </c>
      <c r="N109" s="74"/>
    </row>
    <row r="110" spans="1:14">
      <c r="A110" s="45" t="s">
        <v>167</v>
      </c>
      <c r="B110" s="46" t="s">
        <v>168</v>
      </c>
      <c r="C110" s="46" t="s">
        <v>32</v>
      </c>
      <c r="D110" s="80">
        <v>15669.513600000002</v>
      </c>
      <c r="E110" s="104">
        <f t="shared" si="11"/>
        <v>15042.733056000003</v>
      </c>
      <c r="F110" s="104">
        <f t="shared" si="12"/>
        <v>14572.647648000002</v>
      </c>
      <c r="G110" s="105">
        <f t="shared" si="13"/>
        <v>14102.562240000001</v>
      </c>
      <c r="H110" s="105">
        <f t="shared" si="14"/>
        <v>13319.086560000002</v>
      </c>
      <c r="I110" s="106">
        <f t="shared" si="15"/>
        <v>13475.781696000002</v>
      </c>
      <c r="J110" s="106">
        <f t="shared" si="16"/>
        <v>12692.306016000002</v>
      </c>
      <c r="K110" s="107">
        <f t="shared" si="17"/>
        <v>13005.696288000001</v>
      </c>
      <c r="L110" s="107">
        <f t="shared" si="18"/>
        <v>12222.220608000001</v>
      </c>
      <c r="N110" s="74"/>
    </row>
    <row r="111" spans="1:14">
      <c r="A111" s="45" t="s">
        <v>169</v>
      </c>
      <c r="B111" s="46" t="s">
        <v>170</v>
      </c>
      <c r="C111" s="46" t="s">
        <v>32</v>
      </c>
      <c r="D111" s="80">
        <v>21360.1024</v>
      </c>
      <c r="E111" s="104">
        <f t="shared" si="11"/>
        <v>20505.698304000001</v>
      </c>
      <c r="F111" s="104">
        <f t="shared" si="12"/>
        <v>19864.895231999999</v>
      </c>
      <c r="G111" s="105">
        <f t="shared" si="13"/>
        <v>19224.09216</v>
      </c>
      <c r="H111" s="105">
        <f t="shared" si="14"/>
        <v>18156.087039999999</v>
      </c>
      <c r="I111" s="106">
        <f t="shared" si="15"/>
        <v>18369.688063999998</v>
      </c>
      <c r="J111" s="106">
        <f t="shared" si="16"/>
        <v>17301.682944</v>
      </c>
      <c r="K111" s="107">
        <f t="shared" si="17"/>
        <v>17728.884991999999</v>
      </c>
      <c r="L111" s="107">
        <f t="shared" si="18"/>
        <v>16660.879871999998</v>
      </c>
      <c r="N111" s="74"/>
    </row>
    <row r="112" spans="1:14">
      <c r="A112" s="45" t="s">
        <v>171</v>
      </c>
      <c r="B112" s="46" t="s">
        <v>172</v>
      </c>
      <c r="C112" s="46" t="s">
        <v>32</v>
      </c>
      <c r="D112" s="80">
        <v>29119.896000000001</v>
      </c>
      <c r="E112" s="104">
        <f t="shared" si="11"/>
        <v>27955.100160000002</v>
      </c>
      <c r="F112" s="104">
        <f t="shared" si="12"/>
        <v>27081.503280000001</v>
      </c>
      <c r="G112" s="105">
        <f t="shared" si="13"/>
        <v>26207.9064</v>
      </c>
      <c r="H112" s="105">
        <f t="shared" si="14"/>
        <v>24751.911599999999</v>
      </c>
      <c r="I112" s="106">
        <f t="shared" si="15"/>
        <v>25043.110560000001</v>
      </c>
      <c r="J112" s="106">
        <f t="shared" si="16"/>
        <v>23587.115760000001</v>
      </c>
      <c r="K112" s="107">
        <f t="shared" si="17"/>
        <v>24169.51368</v>
      </c>
      <c r="L112" s="107">
        <f t="shared" si="18"/>
        <v>22713.51888</v>
      </c>
      <c r="N112" s="74"/>
    </row>
    <row r="113" spans="1:14">
      <c r="A113" s="45" t="s">
        <v>173</v>
      </c>
      <c r="B113" s="46" t="s">
        <v>174</v>
      </c>
      <c r="C113" s="46" t="s">
        <v>32</v>
      </c>
      <c r="D113" s="80">
        <v>35327.510400000006</v>
      </c>
      <c r="E113" s="104">
        <f t="shared" si="11"/>
        <v>33914.409984000005</v>
      </c>
      <c r="F113" s="104">
        <f t="shared" si="12"/>
        <v>32854.584672000005</v>
      </c>
      <c r="G113" s="105">
        <f t="shared" si="13"/>
        <v>31794.759360000004</v>
      </c>
      <c r="H113" s="105">
        <f t="shared" si="14"/>
        <v>30028.383840000006</v>
      </c>
      <c r="I113" s="106">
        <f t="shared" si="15"/>
        <v>30381.658944000006</v>
      </c>
      <c r="J113" s="106">
        <f t="shared" si="16"/>
        <v>28615.283424000005</v>
      </c>
      <c r="K113" s="107">
        <f t="shared" si="17"/>
        <v>29321.833632000005</v>
      </c>
      <c r="L113" s="107">
        <f t="shared" si="18"/>
        <v>27555.458112000004</v>
      </c>
      <c r="N113" s="74"/>
    </row>
    <row r="114" spans="1:14">
      <c r="A114" s="45" t="s">
        <v>175</v>
      </c>
      <c r="B114" s="46" t="s">
        <v>163</v>
      </c>
      <c r="C114" s="46" t="s">
        <v>32</v>
      </c>
      <c r="D114" s="80">
        <v>48715.055999999997</v>
      </c>
      <c r="E114" s="104">
        <f t="shared" si="11"/>
        <v>46766.453759999997</v>
      </c>
      <c r="F114" s="104">
        <f t="shared" si="12"/>
        <v>45305.002079999998</v>
      </c>
      <c r="G114" s="105">
        <f t="shared" si="13"/>
        <v>43843.5504</v>
      </c>
      <c r="H114" s="105">
        <f t="shared" si="14"/>
        <v>41407.797599999998</v>
      </c>
      <c r="I114" s="106">
        <f t="shared" si="15"/>
        <v>41894.94816</v>
      </c>
      <c r="J114" s="106">
        <f t="shared" si="16"/>
        <v>39459.195359999998</v>
      </c>
      <c r="K114" s="107">
        <f t="shared" si="17"/>
        <v>40433.496479999994</v>
      </c>
      <c r="L114" s="107">
        <f t="shared" si="18"/>
        <v>37997.74368</v>
      </c>
      <c r="N114" s="74"/>
    </row>
    <row r="115" spans="1:14">
      <c r="A115" s="45" t="s">
        <v>177</v>
      </c>
      <c r="B115" s="46" t="s">
        <v>251</v>
      </c>
      <c r="C115" s="46" t="s">
        <v>32</v>
      </c>
      <c r="D115" s="80">
        <v>16610.963200000002</v>
      </c>
      <c r="E115" s="104">
        <f t="shared" si="11"/>
        <v>15946.524672000001</v>
      </c>
      <c r="F115" s="104">
        <f t="shared" si="12"/>
        <v>15448.195776000002</v>
      </c>
      <c r="G115" s="105">
        <f t="shared" si="13"/>
        <v>14949.866880000001</v>
      </c>
      <c r="H115" s="105">
        <f t="shared" si="14"/>
        <v>14119.318720000001</v>
      </c>
      <c r="I115" s="106">
        <f t="shared" si="15"/>
        <v>14285.428352000001</v>
      </c>
      <c r="J115" s="106">
        <f t="shared" si="16"/>
        <v>13454.880192000001</v>
      </c>
      <c r="K115" s="107">
        <f t="shared" si="17"/>
        <v>13787.099456000002</v>
      </c>
      <c r="L115" s="107">
        <f t="shared" si="18"/>
        <v>12956.551296000001</v>
      </c>
      <c r="N115" s="74"/>
    </row>
    <row r="116" spans="1:14">
      <c r="A116" s="45" t="s">
        <v>178</v>
      </c>
      <c r="B116" s="46" t="s">
        <v>252</v>
      </c>
      <c r="C116" s="46" t="s">
        <v>32</v>
      </c>
      <c r="D116" s="80">
        <v>22868.185600000001</v>
      </c>
      <c r="E116" s="104">
        <f t="shared" si="11"/>
        <v>21953.458176</v>
      </c>
      <c r="F116" s="104">
        <f t="shared" si="12"/>
        <v>21267.412607999999</v>
      </c>
      <c r="G116" s="105">
        <f t="shared" si="13"/>
        <v>20581.367040000001</v>
      </c>
      <c r="H116" s="105">
        <f t="shared" si="14"/>
        <v>19437.957760000001</v>
      </c>
      <c r="I116" s="106">
        <f t="shared" si="15"/>
        <v>19666.639616</v>
      </c>
      <c r="J116" s="106">
        <f t="shared" si="16"/>
        <v>18523.230336000001</v>
      </c>
      <c r="K116" s="107">
        <f t="shared" si="17"/>
        <v>18980.594047999999</v>
      </c>
      <c r="L116" s="107">
        <f t="shared" si="18"/>
        <v>17837.184767999999</v>
      </c>
      <c r="N116" s="74"/>
    </row>
    <row r="117" spans="1:14">
      <c r="A117" s="45" t="s">
        <v>179</v>
      </c>
      <c r="B117" s="46" t="s">
        <v>253</v>
      </c>
      <c r="C117" s="46" t="s">
        <v>32</v>
      </c>
      <c r="D117" s="80">
        <v>31097.601600000002</v>
      </c>
      <c r="E117" s="104">
        <f t="shared" si="11"/>
        <v>29853.697536000003</v>
      </c>
      <c r="F117" s="104">
        <f t="shared" si="12"/>
        <v>28920.769488000002</v>
      </c>
      <c r="G117" s="105">
        <f t="shared" si="13"/>
        <v>27987.84144</v>
      </c>
      <c r="H117" s="105">
        <f t="shared" si="14"/>
        <v>26432.961360000001</v>
      </c>
      <c r="I117" s="106">
        <f t="shared" si="15"/>
        <v>26743.937376000002</v>
      </c>
      <c r="J117" s="106">
        <f t="shared" si="16"/>
        <v>25189.057296000003</v>
      </c>
      <c r="K117" s="107">
        <f t="shared" si="17"/>
        <v>25811.009328</v>
      </c>
      <c r="L117" s="107">
        <f t="shared" si="18"/>
        <v>24256.129248000001</v>
      </c>
      <c r="N117" s="74"/>
    </row>
    <row r="118" spans="1:14">
      <c r="A118" s="45" t="s">
        <v>180</v>
      </c>
      <c r="B118" s="46" t="s">
        <v>254</v>
      </c>
      <c r="C118" s="46" t="s">
        <v>32</v>
      </c>
      <c r="D118" s="80">
        <v>38137.528000000006</v>
      </c>
      <c r="E118" s="104">
        <f t="shared" si="11"/>
        <v>36612.026880000005</v>
      </c>
      <c r="F118" s="104">
        <f t="shared" si="12"/>
        <v>35467.901040000004</v>
      </c>
      <c r="G118" s="105">
        <f t="shared" si="13"/>
        <v>34323.775200000004</v>
      </c>
      <c r="H118" s="105">
        <f t="shared" si="14"/>
        <v>32416.898800000006</v>
      </c>
      <c r="I118" s="106">
        <f t="shared" si="15"/>
        <v>32798.274080000003</v>
      </c>
      <c r="J118" s="106">
        <f t="shared" si="16"/>
        <v>30891.397680000005</v>
      </c>
      <c r="K118" s="107">
        <f t="shared" si="17"/>
        <v>31654.148240000002</v>
      </c>
      <c r="L118" s="107">
        <f t="shared" si="18"/>
        <v>29747.271840000005</v>
      </c>
      <c r="N118" s="74"/>
    </row>
    <row r="119" spans="1:14">
      <c r="A119" s="45" t="s">
        <v>181</v>
      </c>
      <c r="B119" s="46" t="s">
        <v>255</v>
      </c>
      <c r="C119" s="46" t="s">
        <v>32</v>
      </c>
      <c r="D119" s="80">
        <v>51261.599999999999</v>
      </c>
      <c r="E119" s="104">
        <f t="shared" si="11"/>
        <v>49211.135999999999</v>
      </c>
      <c r="F119" s="104">
        <f t="shared" si="12"/>
        <v>47673.288</v>
      </c>
      <c r="G119" s="105">
        <f t="shared" si="13"/>
        <v>46135.44</v>
      </c>
      <c r="H119" s="105">
        <f t="shared" si="14"/>
        <v>43572.36</v>
      </c>
      <c r="I119" s="106">
        <f t="shared" si="15"/>
        <v>44084.975999999995</v>
      </c>
      <c r="J119" s="106">
        <f t="shared" si="16"/>
        <v>41521.896000000001</v>
      </c>
      <c r="K119" s="107">
        <f t="shared" si="17"/>
        <v>42547.127999999997</v>
      </c>
      <c r="L119" s="107">
        <f t="shared" si="18"/>
        <v>39984.047999999995</v>
      </c>
      <c r="N119" s="74"/>
    </row>
    <row r="120" spans="1:14">
      <c r="A120" s="45" t="s">
        <v>182</v>
      </c>
      <c r="B120" s="46" t="s">
        <v>256</v>
      </c>
      <c r="C120" s="46" t="s">
        <v>32</v>
      </c>
      <c r="D120" s="80">
        <v>53546.875199999995</v>
      </c>
      <c r="E120" s="104">
        <f t="shared" si="11"/>
        <v>51405.000191999992</v>
      </c>
      <c r="F120" s="104">
        <f t="shared" si="12"/>
        <v>49798.593935999997</v>
      </c>
      <c r="G120" s="105">
        <f t="shared" si="13"/>
        <v>48192.187679999995</v>
      </c>
      <c r="H120" s="105">
        <f t="shared" si="14"/>
        <v>45514.843919999999</v>
      </c>
      <c r="I120" s="106">
        <f t="shared" si="15"/>
        <v>46050.312671999993</v>
      </c>
      <c r="J120" s="106">
        <f t="shared" si="16"/>
        <v>43372.968911999997</v>
      </c>
      <c r="K120" s="107">
        <f t="shared" si="17"/>
        <v>44443.906415999998</v>
      </c>
      <c r="L120" s="107">
        <f t="shared" si="18"/>
        <v>41766.562655999995</v>
      </c>
      <c r="N120" s="74"/>
    </row>
    <row r="121" spans="1:14">
      <c r="A121" s="45" t="s">
        <v>183</v>
      </c>
      <c r="B121" s="46" t="s">
        <v>257</v>
      </c>
      <c r="C121" s="46" t="s">
        <v>32</v>
      </c>
      <c r="D121" s="80">
        <v>60985.870400000007</v>
      </c>
      <c r="E121" s="104">
        <f t="shared" si="11"/>
        <v>58546.435584000006</v>
      </c>
      <c r="F121" s="104">
        <f t="shared" si="12"/>
        <v>56716.859472000004</v>
      </c>
      <c r="G121" s="105">
        <f t="shared" si="13"/>
        <v>54887.283360000009</v>
      </c>
      <c r="H121" s="105">
        <f t="shared" si="14"/>
        <v>51837.989840000009</v>
      </c>
      <c r="I121" s="106">
        <f t="shared" si="15"/>
        <v>52447.848544000008</v>
      </c>
      <c r="J121" s="106">
        <f t="shared" si="16"/>
        <v>49398.555024000001</v>
      </c>
      <c r="K121" s="107">
        <f t="shared" si="17"/>
        <v>50618.272432000005</v>
      </c>
      <c r="L121" s="107">
        <f t="shared" si="18"/>
        <v>47568.978912000006</v>
      </c>
      <c r="N121" s="74"/>
    </row>
    <row r="122" spans="1:14">
      <c r="A122" s="45" t="s">
        <v>185</v>
      </c>
      <c r="B122" s="46" t="s">
        <v>246</v>
      </c>
      <c r="C122" s="46" t="s">
        <v>32</v>
      </c>
      <c r="D122" s="80">
        <v>14642.076800000001</v>
      </c>
      <c r="E122" s="104">
        <f t="shared" si="11"/>
        <v>14056.393728000001</v>
      </c>
      <c r="F122" s="104">
        <f t="shared" si="12"/>
        <v>13617.131424000001</v>
      </c>
      <c r="G122" s="105">
        <f t="shared" si="13"/>
        <v>13177.869120000001</v>
      </c>
      <c r="H122" s="105">
        <f t="shared" si="14"/>
        <v>12445.76528</v>
      </c>
      <c r="I122" s="106">
        <f t="shared" si="15"/>
        <v>12592.186048</v>
      </c>
      <c r="J122" s="106">
        <f t="shared" si="16"/>
        <v>11860.082208</v>
      </c>
      <c r="K122" s="107">
        <f t="shared" si="17"/>
        <v>12152.923744</v>
      </c>
      <c r="L122" s="107">
        <f t="shared" si="18"/>
        <v>11420.819904</v>
      </c>
      <c r="N122" s="74"/>
    </row>
    <row r="123" spans="1:14">
      <c r="A123" s="45" t="s">
        <v>186</v>
      </c>
      <c r="B123" s="46" t="s">
        <v>247</v>
      </c>
      <c r="C123" s="46" t="s">
        <v>32</v>
      </c>
      <c r="D123" s="80">
        <v>19662.406400000003</v>
      </c>
      <c r="E123" s="104">
        <f t="shared" si="11"/>
        <v>18875.910144000005</v>
      </c>
      <c r="F123" s="104">
        <f t="shared" si="12"/>
        <v>18286.037952000002</v>
      </c>
      <c r="G123" s="105">
        <f t="shared" si="13"/>
        <v>17696.165760000004</v>
      </c>
      <c r="H123" s="105">
        <f t="shared" si="14"/>
        <v>16713.045440000002</v>
      </c>
      <c r="I123" s="106">
        <f t="shared" si="15"/>
        <v>16909.669504000001</v>
      </c>
      <c r="J123" s="106">
        <f t="shared" si="16"/>
        <v>15926.549184000003</v>
      </c>
      <c r="K123" s="107">
        <f t="shared" si="17"/>
        <v>16319.797312000002</v>
      </c>
      <c r="L123" s="107">
        <f t="shared" si="18"/>
        <v>15336.676992000002</v>
      </c>
      <c r="N123" s="74"/>
    </row>
    <row r="124" spans="1:14">
      <c r="A124" s="45" t="s">
        <v>187</v>
      </c>
      <c r="B124" s="46" t="s">
        <v>248</v>
      </c>
      <c r="C124" s="46" t="s">
        <v>32</v>
      </c>
      <c r="D124" s="80">
        <v>26843.439999999999</v>
      </c>
      <c r="E124" s="104">
        <f t="shared" si="11"/>
        <v>25769.702399999998</v>
      </c>
      <c r="F124" s="104">
        <f t="shared" si="12"/>
        <v>24964.3992</v>
      </c>
      <c r="G124" s="105">
        <f t="shared" si="13"/>
        <v>24159.095999999998</v>
      </c>
      <c r="H124" s="105">
        <f t="shared" si="14"/>
        <v>22816.923999999999</v>
      </c>
      <c r="I124" s="106">
        <f t="shared" si="15"/>
        <v>23085.358399999997</v>
      </c>
      <c r="J124" s="106">
        <f t="shared" si="16"/>
        <v>21743.186399999999</v>
      </c>
      <c r="K124" s="107">
        <f t="shared" si="17"/>
        <v>22280.055199999999</v>
      </c>
      <c r="L124" s="107">
        <f t="shared" si="18"/>
        <v>20937.8832</v>
      </c>
      <c r="N124" s="74"/>
    </row>
    <row r="125" spans="1:14">
      <c r="A125" s="45" t="s">
        <v>188</v>
      </c>
      <c r="B125" s="46" t="s">
        <v>249</v>
      </c>
      <c r="C125" s="46" t="s">
        <v>32</v>
      </c>
      <c r="D125" s="80">
        <v>32282.6816</v>
      </c>
      <c r="E125" s="104">
        <f t="shared" si="11"/>
        <v>30991.374336000001</v>
      </c>
      <c r="F125" s="104">
        <f t="shared" si="12"/>
        <v>30022.893887999999</v>
      </c>
      <c r="G125" s="105">
        <f t="shared" si="13"/>
        <v>29054.41344</v>
      </c>
      <c r="H125" s="105">
        <f t="shared" si="14"/>
        <v>27440.27936</v>
      </c>
      <c r="I125" s="106">
        <f t="shared" si="15"/>
        <v>27763.106176000001</v>
      </c>
      <c r="J125" s="106">
        <f t="shared" si="16"/>
        <v>26148.972095999998</v>
      </c>
      <c r="K125" s="107">
        <f t="shared" si="17"/>
        <v>26794.625727999999</v>
      </c>
      <c r="L125" s="107">
        <f t="shared" si="18"/>
        <v>25180.491647999999</v>
      </c>
      <c r="N125" s="74"/>
    </row>
    <row r="126" spans="1:14">
      <c r="A126" s="45" t="s">
        <v>189</v>
      </c>
      <c r="B126" s="46" t="s">
        <v>250</v>
      </c>
      <c r="C126" s="46" t="s">
        <v>32</v>
      </c>
      <c r="D126" s="80">
        <v>44693.500800000002</v>
      </c>
      <c r="E126" s="104">
        <f t="shared" si="11"/>
        <v>42905.760768</v>
      </c>
      <c r="F126" s="104">
        <f t="shared" si="12"/>
        <v>41564.955743999999</v>
      </c>
      <c r="G126" s="105">
        <f t="shared" si="13"/>
        <v>40224.150720000005</v>
      </c>
      <c r="H126" s="105">
        <f t="shared" si="14"/>
        <v>37989.475680000003</v>
      </c>
      <c r="I126" s="106">
        <f t="shared" si="15"/>
        <v>38436.410688000004</v>
      </c>
      <c r="J126" s="106">
        <f t="shared" si="16"/>
        <v>36201.735648000002</v>
      </c>
      <c r="K126" s="107">
        <f t="shared" si="17"/>
        <v>37095.605664000002</v>
      </c>
      <c r="L126" s="107">
        <f t="shared" si="18"/>
        <v>34860.930624000001</v>
      </c>
      <c r="N126" s="74"/>
    </row>
    <row r="127" spans="1:14">
      <c r="A127" s="45" t="s">
        <v>191</v>
      </c>
      <c r="B127" s="46" t="s">
        <v>192</v>
      </c>
      <c r="C127" s="46" t="s">
        <v>32</v>
      </c>
      <c r="D127" s="80">
        <v>5386.3264000000008</v>
      </c>
      <c r="E127" s="104">
        <f t="shared" si="11"/>
        <v>5170.8733440000005</v>
      </c>
      <c r="F127" s="104">
        <f t="shared" si="12"/>
        <v>5009.2835520000008</v>
      </c>
      <c r="G127" s="105">
        <f t="shared" si="13"/>
        <v>4847.693760000001</v>
      </c>
      <c r="H127" s="105">
        <f t="shared" si="14"/>
        <v>4578.3774400000011</v>
      </c>
      <c r="I127" s="106">
        <f t="shared" si="15"/>
        <v>4632.2407040000007</v>
      </c>
      <c r="J127" s="106">
        <f t="shared" si="16"/>
        <v>4362.9243840000008</v>
      </c>
      <c r="K127" s="107">
        <f t="shared" si="17"/>
        <v>4470.650912000001</v>
      </c>
      <c r="L127" s="107">
        <f t="shared" si="18"/>
        <v>4201.3345920000011</v>
      </c>
      <c r="N127" s="74"/>
    </row>
    <row r="128" spans="1:14">
      <c r="A128" s="45" t="s">
        <v>193</v>
      </c>
      <c r="B128" s="46" t="s">
        <v>194</v>
      </c>
      <c r="C128" s="46" t="s">
        <v>32</v>
      </c>
      <c r="D128" s="80">
        <v>6678.3392000000003</v>
      </c>
      <c r="E128" s="104">
        <f t="shared" si="11"/>
        <v>6411.2056320000002</v>
      </c>
      <c r="F128" s="104">
        <f t="shared" si="12"/>
        <v>6210.8554560000002</v>
      </c>
      <c r="G128" s="105">
        <f t="shared" si="13"/>
        <v>6010.5052800000003</v>
      </c>
      <c r="H128" s="105">
        <f t="shared" si="14"/>
        <v>5676.5883200000007</v>
      </c>
      <c r="I128" s="106">
        <f t="shared" si="15"/>
        <v>5743.3717120000001</v>
      </c>
      <c r="J128" s="106">
        <f t="shared" si="16"/>
        <v>5409.4547520000006</v>
      </c>
      <c r="K128" s="107">
        <f t="shared" si="17"/>
        <v>5543.0215360000002</v>
      </c>
      <c r="L128" s="107">
        <f t="shared" si="18"/>
        <v>5209.1045759999997</v>
      </c>
      <c r="N128" s="74"/>
    </row>
    <row r="129" spans="1:14">
      <c r="A129" s="45" t="s">
        <v>195</v>
      </c>
      <c r="B129" s="46" t="s">
        <v>196</v>
      </c>
      <c r="C129" s="46" t="s">
        <v>32</v>
      </c>
      <c r="D129" s="80">
        <v>8596.5151999999998</v>
      </c>
      <c r="E129" s="104">
        <f t="shared" si="11"/>
        <v>8252.654591999999</v>
      </c>
      <c r="F129" s="104">
        <f t="shared" si="12"/>
        <v>7994.7591359999997</v>
      </c>
      <c r="G129" s="105">
        <f t="shared" si="13"/>
        <v>7736.8636799999995</v>
      </c>
      <c r="H129" s="105">
        <f t="shared" si="14"/>
        <v>7307.0379199999998</v>
      </c>
      <c r="I129" s="106">
        <f t="shared" si="15"/>
        <v>7393.0030719999995</v>
      </c>
      <c r="J129" s="106">
        <f t="shared" si="16"/>
        <v>6963.1773119999998</v>
      </c>
      <c r="K129" s="107">
        <f t="shared" si="17"/>
        <v>7135.1076159999993</v>
      </c>
      <c r="L129" s="107">
        <f t="shared" si="18"/>
        <v>6705.2818559999996</v>
      </c>
      <c r="N129" s="74"/>
    </row>
    <row r="130" spans="1:14">
      <c r="A130" s="45" t="s">
        <v>197</v>
      </c>
      <c r="B130" s="46" t="s">
        <v>198</v>
      </c>
      <c r="C130" s="46" t="s">
        <v>32</v>
      </c>
      <c r="D130" s="80">
        <v>10196.097600000001</v>
      </c>
      <c r="E130" s="104">
        <f t="shared" si="11"/>
        <v>9788.2536960000016</v>
      </c>
      <c r="F130" s="104">
        <f t="shared" si="12"/>
        <v>9482.3707680000007</v>
      </c>
      <c r="G130" s="105">
        <f t="shared" si="13"/>
        <v>9176.4878400000016</v>
      </c>
      <c r="H130" s="105">
        <f t="shared" si="14"/>
        <v>8666.6829600000001</v>
      </c>
      <c r="I130" s="106">
        <f t="shared" si="15"/>
        <v>8768.6439360000004</v>
      </c>
      <c r="J130" s="106">
        <f t="shared" si="16"/>
        <v>8258.8390560000007</v>
      </c>
      <c r="K130" s="107">
        <f t="shared" si="17"/>
        <v>8462.7610080000013</v>
      </c>
      <c r="L130" s="107">
        <f t="shared" si="18"/>
        <v>7952.9561280000007</v>
      </c>
      <c r="N130" s="74"/>
    </row>
    <row r="131" spans="1:14">
      <c r="A131" s="45" t="s">
        <v>199</v>
      </c>
      <c r="B131" s="46" t="s">
        <v>200</v>
      </c>
      <c r="C131" s="46" t="s">
        <v>32</v>
      </c>
      <c r="D131" s="80">
        <v>12232.2304</v>
      </c>
      <c r="E131" s="104">
        <f t="shared" si="11"/>
        <v>11742.941184000001</v>
      </c>
      <c r="F131" s="104">
        <f t="shared" si="12"/>
        <v>11375.974271999999</v>
      </c>
      <c r="G131" s="105">
        <f t="shared" si="13"/>
        <v>11009.00736</v>
      </c>
      <c r="H131" s="105">
        <f t="shared" si="14"/>
        <v>10397.395840000001</v>
      </c>
      <c r="I131" s="106">
        <f t="shared" si="15"/>
        <v>10519.718144</v>
      </c>
      <c r="J131" s="106">
        <f t="shared" si="16"/>
        <v>9908.106624</v>
      </c>
      <c r="K131" s="107">
        <f t="shared" si="17"/>
        <v>10152.751232000001</v>
      </c>
      <c r="L131" s="107">
        <f t="shared" si="18"/>
        <v>9541.1397120000001</v>
      </c>
      <c r="N131" s="74"/>
    </row>
    <row r="132" spans="1:14">
      <c r="A132" s="45" t="s">
        <v>201</v>
      </c>
      <c r="B132" s="46" t="s">
        <v>202</v>
      </c>
      <c r="C132" s="46" t="s">
        <v>32</v>
      </c>
      <c r="D132" s="80">
        <v>14647.5888</v>
      </c>
      <c r="E132" s="104">
        <f t="shared" si="11"/>
        <v>14061.685248</v>
      </c>
      <c r="F132" s="104">
        <f t="shared" si="12"/>
        <v>13622.257583999999</v>
      </c>
      <c r="G132" s="105">
        <f t="shared" si="13"/>
        <v>13182.82992</v>
      </c>
      <c r="H132" s="105">
        <f t="shared" si="14"/>
        <v>12450.45048</v>
      </c>
      <c r="I132" s="106">
        <f t="shared" si="15"/>
        <v>12596.926368</v>
      </c>
      <c r="J132" s="106">
        <f t="shared" si="16"/>
        <v>11864.546928</v>
      </c>
      <c r="K132" s="107">
        <f t="shared" si="17"/>
        <v>12157.498704</v>
      </c>
      <c r="L132" s="107">
        <f t="shared" si="18"/>
        <v>11425.119263999999</v>
      </c>
      <c r="N132" s="74"/>
    </row>
    <row r="133" spans="1:14">
      <c r="A133" s="45" t="s">
        <v>203</v>
      </c>
      <c r="B133" s="46" t="s">
        <v>204</v>
      </c>
      <c r="C133" s="46" t="s">
        <v>32</v>
      </c>
      <c r="D133" s="80">
        <v>16327.646400000001</v>
      </c>
      <c r="E133" s="104">
        <f t="shared" si="11"/>
        <v>15674.540544000001</v>
      </c>
      <c r="F133" s="104">
        <f t="shared" si="12"/>
        <v>15184.711152000002</v>
      </c>
      <c r="G133" s="105">
        <f t="shared" si="13"/>
        <v>14694.88176</v>
      </c>
      <c r="H133" s="105">
        <f t="shared" si="14"/>
        <v>13878.499440000001</v>
      </c>
      <c r="I133" s="106">
        <f t="shared" si="15"/>
        <v>14041.775904000002</v>
      </c>
      <c r="J133" s="106">
        <f t="shared" si="16"/>
        <v>13225.393584000001</v>
      </c>
      <c r="K133" s="107">
        <f t="shared" si="17"/>
        <v>13551.946512</v>
      </c>
      <c r="L133" s="107">
        <f t="shared" si="18"/>
        <v>12735.564192000002</v>
      </c>
      <c r="N133" s="74"/>
    </row>
    <row r="134" spans="1:14">
      <c r="A134" s="45" t="s">
        <v>282</v>
      </c>
      <c r="B134" s="46" t="s">
        <v>281</v>
      </c>
      <c r="C134" s="46" t="s">
        <v>32</v>
      </c>
      <c r="D134" s="80">
        <v>11125</v>
      </c>
      <c r="E134" s="104">
        <f t="shared" ref="E134" si="19">D134+(D134*$E$11)</f>
        <v>10680</v>
      </c>
      <c r="F134" s="104">
        <f t="shared" ref="F134" si="20">D134+(D134*$F$11)</f>
        <v>10346.25</v>
      </c>
      <c r="G134" s="105">
        <f t="shared" ref="G134" si="21">D134+(D134*$G$11)</f>
        <v>10012.5</v>
      </c>
      <c r="H134" s="105">
        <f t="shared" ref="H134" si="22">D134+(D134*$H$11)</f>
        <v>9456.25</v>
      </c>
      <c r="I134" s="106">
        <f t="shared" ref="I134" si="23">D134+(D134*$I$11)</f>
        <v>9567.5</v>
      </c>
      <c r="J134" s="106">
        <f t="shared" ref="J134" si="24">D134+(D134*$J$11)</f>
        <v>9011.25</v>
      </c>
      <c r="K134" s="107">
        <f t="shared" ref="K134" si="25">D134+(D134*$K$11)</f>
        <v>9233.75</v>
      </c>
      <c r="L134" s="107">
        <f t="shared" ref="L134" si="26">D134+(D134*$L$11)</f>
        <v>8677.5</v>
      </c>
    </row>
    <row r="135" spans="1:14">
      <c r="A135" s="45" t="s">
        <v>289</v>
      </c>
      <c r="B135" s="46" t="s">
        <v>284</v>
      </c>
      <c r="C135" s="46" t="s">
        <v>32</v>
      </c>
      <c r="D135" s="80">
        <v>1360</v>
      </c>
      <c r="E135" s="104">
        <f t="shared" ref="E135" si="27">D135+(D135*$E$11)</f>
        <v>1305.5999999999999</v>
      </c>
      <c r="F135" s="104">
        <f t="shared" ref="F135" si="28">D135+(D135*$F$11)</f>
        <v>1264.8</v>
      </c>
      <c r="G135" s="105">
        <f t="shared" ref="G135" si="29">D135+(D135*$G$11)</f>
        <v>1224</v>
      </c>
      <c r="H135" s="105">
        <f t="shared" ref="H135" si="30">D135+(D135*$H$11)</f>
        <v>1156</v>
      </c>
      <c r="I135" s="106">
        <f t="shared" ref="I135" si="31">D135+(D135*$I$11)</f>
        <v>1169.5999999999999</v>
      </c>
      <c r="J135" s="106">
        <f t="shared" ref="J135" si="32">D135+(D135*$J$11)</f>
        <v>1101.5999999999999</v>
      </c>
      <c r="K135" s="107">
        <f t="shared" ref="K135" si="33">D135+(D135*$K$11)</f>
        <v>1128.8</v>
      </c>
      <c r="L135" s="107">
        <f t="shared" ref="L135" si="34">D135+(D135*$L$11)</f>
        <v>1060.8</v>
      </c>
    </row>
    <row r="136" spans="1:14">
      <c r="A136" s="45" t="s">
        <v>288</v>
      </c>
      <c r="B136" s="46" t="s">
        <v>285</v>
      </c>
      <c r="C136" s="46" t="s">
        <v>32</v>
      </c>
      <c r="D136" s="80">
        <v>1910</v>
      </c>
      <c r="E136" s="104">
        <f t="shared" ref="E136" si="35">D136+(D136*$E$11)</f>
        <v>1833.6</v>
      </c>
      <c r="F136" s="104">
        <f t="shared" ref="F136" si="36">D136+(D136*$F$11)</f>
        <v>1776.3</v>
      </c>
      <c r="G136" s="105">
        <f t="shared" ref="G136" si="37">D136+(D136*$G$11)</f>
        <v>1719</v>
      </c>
      <c r="H136" s="105">
        <f t="shared" ref="H136" si="38">D136+(D136*$H$11)</f>
        <v>1623.5</v>
      </c>
      <c r="I136" s="106">
        <f t="shared" ref="I136" si="39">D136+(D136*$I$11)</f>
        <v>1642.6</v>
      </c>
      <c r="J136" s="106">
        <f t="shared" ref="J136" si="40">D136+(D136*$J$11)</f>
        <v>1547.1</v>
      </c>
      <c r="K136" s="107">
        <f t="shared" ref="K136" si="41">D136+(D136*$K$11)</f>
        <v>1585.3</v>
      </c>
      <c r="L136" s="107">
        <f t="shared" ref="L136" si="42">D136+(D136*$L$11)</f>
        <v>1489.8</v>
      </c>
    </row>
  </sheetData>
  <autoFilter ref="A11:A136" xr:uid="{A8919FEB-0252-704A-9325-53A7BD9C7CBF}"/>
  <mergeCells count="7">
    <mergeCell ref="C2:L2"/>
    <mergeCell ref="C8:H8"/>
    <mergeCell ref="C9:H9"/>
    <mergeCell ref="C4:K4"/>
    <mergeCell ref="C5:H5"/>
    <mergeCell ref="C6:H6"/>
    <mergeCell ref="C7:K7"/>
  </mergeCells>
  <pageMargins left="0.7" right="0.7" top="0.75" bottom="0.75" header="0.3" footer="0.3"/>
  <pageSetup paperSize="9"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Promos</vt:lpstr>
      <vt:lpstr>LISTA DE PRECIOS</vt:lpstr>
      <vt:lpstr>Listado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Microsoft Office User</cp:lastModifiedBy>
  <cp:revision/>
  <cp:lastPrinted>2026-05-14T15:31:36Z</cp:lastPrinted>
  <dcterms:created xsi:type="dcterms:W3CDTF">2014-06-30T17:10:30Z</dcterms:created>
  <dcterms:modified xsi:type="dcterms:W3CDTF">2026-05-14T15:31:51Z</dcterms:modified>
  <cp:category/>
  <cp:contentStatus/>
</cp:coreProperties>
</file>